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тчет о проделанной работе\план закупок 2022 утв\"/>
    </mc:Choice>
  </mc:AlternateContent>
  <xr:revisionPtr revIDLastSave="0" documentId="13_ncr:1_{CF107B44-1DD6-4483-BDEE-EAD54B96B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 закупок на 2022 год" sheetId="5" r:id="rId1"/>
  </sheets>
  <definedNames>
    <definedName name="_xlnm._FilterDatabase" localSheetId="0" hidden="1">'План закупок на 2022 год'!$A$10:$V$103</definedName>
    <definedName name="_xlnm.Print_Area" localSheetId="0">'План закупок на 2022 год'!$A$1:$V$102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0" i="5" l="1"/>
  <c r="S61" i="5"/>
  <c r="I60" i="5"/>
  <c r="I54" i="5" l="1"/>
  <c r="R54" i="5"/>
  <c r="Q54" i="5" s="1"/>
  <c r="R51" i="5"/>
  <c r="Q51" i="5" s="1"/>
  <c r="I51" i="5"/>
  <c r="R100" i="5" l="1"/>
  <c r="R99" i="5" l="1"/>
  <c r="R98" i="5"/>
  <c r="S65" i="5" l="1"/>
  <c r="S101" i="5" s="1"/>
  <c r="R97" i="5" l="1"/>
  <c r="R96" i="5"/>
  <c r="R95" i="5"/>
  <c r="R94" i="5"/>
  <c r="R93" i="5"/>
  <c r="R92" i="5"/>
  <c r="R59" i="5"/>
  <c r="Q59" i="5" s="1"/>
  <c r="I59" i="5"/>
  <c r="R41" i="5"/>
  <c r="Q41" i="5" s="1"/>
  <c r="I41" i="5"/>
  <c r="R40" i="5"/>
  <c r="Q40" i="5" s="1"/>
  <c r="N40" i="5"/>
  <c r="N51" i="5" s="1"/>
  <c r="M40" i="5"/>
  <c r="M51" i="5" s="1"/>
  <c r="I40" i="5"/>
  <c r="H40" i="5"/>
  <c r="H51" i="5" s="1"/>
  <c r="H54" i="5" s="1"/>
  <c r="G40" i="5"/>
  <c r="G51" i="5" s="1"/>
  <c r="R89" i="5" l="1"/>
  <c r="R88" i="5" l="1"/>
  <c r="R48" i="5"/>
  <c r="Q48" i="5" s="1"/>
  <c r="R47" i="5"/>
  <c r="Q47" i="5" s="1"/>
  <c r="R46" i="5"/>
  <c r="Q46" i="5" s="1"/>
  <c r="R45" i="5"/>
  <c r="Q45" i="5" s="1"/>
  <c r="R44" i="5"/>
  <c r="Q44" i="5" s="1"/>
  <c r="R43" i="5"/>
  <c r="Q43" i="5" s="1"/>
  <c r="R42" i="5"/>
  <c r="Q42" i="5" s="1"/>
  <c r="R49" i="5"/>
  <c r="Q49" i="5" s="1"/>
  <c r="R26" i="5"/>
  <c r="Q26" i="5" s="1"/>
  <c r="R31" i="5"/>
  <c r="Q31" i="5" s="1"/>
  <c r="R30" i="5"/>
  <c r="Q30" i="5" s="1"/>
  <c r="I30" i="5"/>
  <c r="R29" i="5"/>
  <c r="Q29" i="5" s="1"/>
  <c r="R28" i="5"/>
  <c r="Q28" i="5" s="1"/>
  <c r="R35" i="5"/>
  <c r="Q35" i="5" s="1"/>
  <c r="R34" i="5"/>
  <c r="Q34" i="5" s="1"/>
  <c r="R36" i="5"/>
  <c r="Q36" i="5" s="1"/>
  <c r="R39" i="5"/>
  <c r="Q39" i="5" s="1"/>
  <c r="R38" i="5"/>
  <c r="Q38" i="5" s="1"/>
  <c r="R37" i="5"/>
  <c r="Q37" i="5" s="1"/>
  <c r="R25" i="5"/>
  <c r="Q25" i="5" s="1"/>
  <c r="R24" i="5"/>
  <c r="Q24" i="5" s="1"/>
  <c r="R20" i="5"/>
  <c r="Q20" i="5" s="1"/>
  <c r="R19" i="5"/>
  <c r="Q19" i="5" s="1"/>
  <c r="R18" i="5"/>
  <c r="Q18" i="5" s="1"/>
  <c r="R17" i="5"/>
  <c r="Q17" i="5" s="1"/>
  <c r="R16" i="5"/>
  <c r="Q16" i="5" s="1"/>
  <c r="R15" i="5"/>
  <c r="Q15" i="5" s="1"/>
  <c r="I15" i="5"/>
  <c r="I18" i="5"/>
  <c r="I19" i="5"/>
  <c r="I20" i="5"/>
  <c r="R32" i="5"/>
  <c r="Q32" i="5" s="1"/>
  <c r="R33" i="5"/>
  <c r="Q33" i="5" s="1"/>
  <c r="I32" i="5"/>
  <c r="I17" i="5"/>
  <c r="I16" i="5"/>
  <c r="R27" i="5"/>
  <c r="Q27" i="5" s="1"/>
  <c r="R22" i="5"/>
  <c r="Q22" i="5" s="1"/>
  <c r="R23" i="5"/>
  <c r="Q23" i="5" s="1"/>
  <c r="R21" i="5"/>
  <c r="Q21" i="5" s="1"/>
  <c r="R14" i="5" l="1"/>
  <c r="Q14" i="5" s="1"/>
  <c r="R13" i="5"/>
  <c r="Q13" i="5" s="1"/>
  <c r="R12" i="5"/>
  <c r="Q12" i="5" l="1"/>
  <c r="R86" i="5"/>
  <c r="R85" i="5"/>
  <c r="R50" i="5" l="1"/>
  <c r="R52" i="5"/>
  <c r="Q52" i="5" s="1"/>
  <c r="R53" i="5"/>
  <c r="Q53" i="5" s="1"/>
  <c r="R55" i="5"/>
  <c r="Q55" i="5" s="1"/>
  <c r="R57" i="5"/>
  <c r="Q57" i="5" s="1"/>
  <c r="R58" i="5"/>
  <c r="Q58" i="5" s="1"/>
  <c r="R56" i="5"/>
  <c r="Q56" i="5" s="1"/>
  <c r="R90" i="5"/>
  <c r="R87" i="5"/>
  <c r="I53" i="5"/>
  <c r="I52" i="5"/>
  <c r="I50" i="5"/>
  <c r="I57" i="5"/>
  <c r="R84" i="5"/>
  <c r="Q50" i="5" l="1"/>
  <c r="R61" i="5"/>
  <c r="R66" i="5"/>
  <c r="I58" i="5" l="1"/>
  <c r="I56" i="5"/>
  <c r="I55" i="5"/>
  <c r="I39" i="5"/>
  <c r="I38" i="5"/>
  <c r="I37" i="5"/>
  <c r="I36" i="5"/>
  <c r="I35" i="5"/>
  <c r="I34" i="5"/>
  <c r="R91" i="5"/>
  <c r="R65" i="5" l="1"/>
  <c r="R63" i="5" l="1"/>
  <c r="R64" i="5"/>
  <c r="R67" i="5"/>
  <c r="R69" i="5"/>
  <c r="R70" i="5"/>
  <c r="R71" i="5"/>
  <c r="R72" i="5"/>
  <c r="R73" i="5"/>
  <c r="R74" i="5"/>
  <c r="R75" i="5"/>
  <c r="R77" i="5"/>
  <c r="R78" i="5"/>
  <c r="R79" i="5"/>
  <c r="R80" i="5"/>
  <c r="R81" i="5"/>
  <c r="R82" i="5"/>
  <c r="R83" i="5"/>
  <c r="G47" i="5"/>
  <c r="H47" i="5"/>
  <c r="I45" i="5"/>
  <c r="I28" i="5"/>
  <c r="I27" i="5"/>
  <c r="I14" i="5"/>
  <c r="I21" i="5"/>
  <c r="I22" i="5"/>
  <c r="I23" i="5"/>
  <c r="I24" i="5"/>
  <c r="I49" i="5"/>
  <c r="I26" i="5"/>
  <c r="I42" i="5"/>
  <c r="I43" i="5"/>
  <c r="I44" i="5"/>
  <c r="I46" i="5"/>
  <c r="I47" i="5"/>
  <c r="M47" i="5"/>
  <c r="N47" i="5"/>
  <c r="I48" i="5"/>
  <c r="I29" i="5"/>
  <c r="I31" i="5"/>
  <c r="I25" i="5"/>
  <c r="I33" i="5"/>
  <c r="R101" i="5" l="1"/>
  <c r="M48" i="5"/>
  <c r="M28" i="5" s="1"/>
  <c r="M29" i="5" s="1"/>
  <c r="M30" i="5" s="1"/>
  <c r="M31" i="5" s="1"/>
  <c r="M25" i="5" s="1"/>
  <c r="M32" i="5" s="1"/>
  <c r="M41" i="5"/>
  <c r="H48" i="5"/>
  <c r="H28" i="5" s="1"/>
  <c r="H29" i="5" s="1"/>
  <c r="H30" i="5" s="1"/>
  <c r="H31" i="5" s="1"/>
  <c r="H25" i="5" s="1"/>
  <c r="H32" i="5" s="1"/>
  <c r="H41" i="5"/>
  <c r="G48" i="5"/>
  <c r="G28" i="5" s="1"/>
  <c r="G29" i="5" s="1"/>
  <c r="G30" i="5" s="1"/>
  <c r="G31" i="5" s="1"/>
  <c r="G25" i="5" s="1"/>
  <c r="G32" i="5" s="1"/>
  <c r="G41" i="5"/>
  <c r="N48" i="5"/>
  <c r="N28" i="5" s="1"/>
  <c r="N29" i="5" s="1"/>
  <c r="N30" i="5" s="1"/>
  <c r="N31" i="5" s="1"/>
  <c r="N25" i="5" s="1"/>
  <c r="N32" i="5" s="1"/>
  <c r="N41" i="5"/>
  <c r="R102" i="5" l="1"/>
  <c r="H33" i="5" l="1"/>
  <c r="G33" i="5"/>
  <c r="N33" i="5"/>
  <c r="M33" i="5"/>
  <c r="N34" i="5" l="1"/>
  <c r="N35" i="5" s="1"/>
  <c r="N38" i="5" s="1"/>
  <c r="N39" i="5" s="1"/>
  <c r="N50" i="5" s="1"/>
  <c r="N52" i="5" s="1"/>
  <c r="N53" i="5" s="1"/>
  <c r="H34" i="5"/>
  <c r="H35" i="5" s="1"/>
  <c r="H36" i="5" s="1"/>
  <c r="H37" i="5" s="1"/>
  <c r="H38" i="5" s="1"/>
  <c r="H39" i="5" s="1"/>
  <c r="M34" i="5"/>
  <c r="M35" i="5" s="1"/>
  <c r="M38" i="5" s="1"/>
  <c r="M39" i="5" s="1"/>
  <c r="M50" i="5" s="1"/>
  <c r="M52" i="5" s="1"/>
  <c r="M53" i="5" s="1"/>
  <c r="G34" i="5"/>
  <c r="G35" i="5" s="1"/>
  <c r="G36" i="5" s="1"/>
  <c r="G37" i="5" s="1"/>
  <c r="G38" i="5" s="1"/>
  <c r="G39" i="5" s="1"/>
  <c r="M55" i="5" l="1"/>
  <c r="M56" i="5" s="1"/>
  <c r="M58" i="5" s="1"/>
  <c r="M60" i="5" s="1"/>
  <c r="M54" i="5"/>
  <c r="N55" i="5"/>
  <c r="N56" i="5" s="1"/>
  <c r="N57" i="5" s="1"/>
  <c r="N59" i="5" s="1"/>
  <c r="N54" i="5"/>
  <c r="G50" i="5"/>
  <c r="G52" i="5" s="1"/>
  <c r="G53" i="5" s="1"/>
  <c r="H50" i="5"/>
  <c r="M57" i="5" l="1"/>
  <c r="M59" i="5" s="1"/>
  <c r="N58" i="5"/>
  <c r="N60" i="5" s="1"/>
  <c r="G55" i="5"/>
  <c r="G56" i="5" s="1"/>
  <c r="G57" i="5" s="1"/>
  <c r="G59" i="5" s="1"/>
  <c r="G54" i="5"/>
  <c r="H52" i="5"/>
  <c r="H53" i="5"/>
  <c r="H55" i="5" s="1"/>
  <c r="H56" i="5" s="1"/>
  <c r="H57" i="5" s="1"/>
  <c r="H59" i="5" s="1"/>
  <c r="G58" i="5" l="1"/>
  <c r="H58" i="5"/>
  <c r="S102" i="5"/>
</calcChain>
</file>

<file path=xl/sharedStrings.xml><?xml version="1.0" encoding="utf-8"?>
<sst xmlns="http://schemas.openxmlformats.org/spreadsheetml/2006/main" count="967" uniqueCount="347">
  <si>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</si>
  <si>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</si>
  <si>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</si>
  <si>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</si>
  <si>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</si>
  <si>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</si>
  <si>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</si>
  <si>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</si>
  <si>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</si>
  <si>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</si>
  <si>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</si>
  <si>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</si>
  <si>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</si>
  <si>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</si>
  <si>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</si>
  <si>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</si>
  <si>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</si>
  <si>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</si>
  <si>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</si>
  <si>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</si>
  <si>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</si>
  <si>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</si>
  <si>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</si>
  <si>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</si>
  <si>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</si>
  <si>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</si>
  <si>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</si>
  <si>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</si>
  <si>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</si>
  <si>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</si>
  <si>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</si>
  <si>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</si>
  <si>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</si>
  <si>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</si>
  <si>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</si>
  <si>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</si>
  <si>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</si>
  <si>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</si>
  <si>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</si>
  <si>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</si>
  <si>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</si>
  <si>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</si>
  <si>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</si>
  <si>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</si>
  <si>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</si>
  <si>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</si>
  <si>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</si>
  <si>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</si>
  <si>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</si>
  <si>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</si>
  <si>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</si>
  <si>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</si>
  <si>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</si>
  <si>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</si>
  <si>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</si>
  <si>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</si>
  <si>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</si>
  <si>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</si>
  <si>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</si>
  <si>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</si>
  <si>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</si>
  <si>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</si>
  <si>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</si>
  <si>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</si>
  <si>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</si>
  <si>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</si>
  <si>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</si>
  <si>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Файл А4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</si>
  <si>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</si>
  <si>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</si>
  <si>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</si>
  <si>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</si>
  <si>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</si>
  <si>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</si>
  <si>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</si>
  <si>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Скрепка</t>
  </si>
  <si>
    <t>Степлер</t>
  </si>
  <si>
    <t>Дырокол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</si>
  <si>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</si>
  <si>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</si>
  <si>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</si>
  <si>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</si>
  <si>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</si>
  <si>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</si>
  <si>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</si>
  <si>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</si>
  <si>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</si>
  <si>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</si>
  <si>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</si>
  <si>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</si>
  <si>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</si>
  <si>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</si>
  <si>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</si>
  <si>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</si>
  <si>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</si>
  <si>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</si>
  <si>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</si>
  <si>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</si>
  <si>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</si>
  <si>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</si>
  <si>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</si>
  <si>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</si>
  <si>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</si>
  <si>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</si>
  <si>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</si>
  <si>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</si>
  <si>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</si>
  <si>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</si>
  <si>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</si>
  <si>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</si>
  <si>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</si>
  <si>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</si>
  <si>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ноябрь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</si>
  <si>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</si>
  <si>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</si>
  <si>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</si>
  <si>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</si>
  <si>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</si>
  <si>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</si>
  <si>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</si>
  <si>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</si>
  <si>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</si>
  <si>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</si>
  <si>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</si>
  <si>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</si>
  <si>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</si>
  <si>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</si>
  <si>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</si>
  <si>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</si>
  <si>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282323.900.000005</t>
  </si>
  <si>
    <t>282323.900.000002</t>
  </si>
  <si>
    <t>172312.300.000001</t>
  </si>
  <si>
    <t>259923.500.000005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</si>
  <si>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</si>
  <si>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</si>
  <si>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</si>
  <si>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</si>
  <si>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</si>
  <si>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</si>
  <si>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</si>
  <si>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</si>
  <si>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</si>
  <si>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</si>
  <si>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</si>
  <si>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</si>
  <si>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</si>
  <si>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</si>
  <si>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</si>
  <si>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</si>
  <si>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</si>
  <si>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</si>
  <si>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</si>
  <si>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</si>
  <si>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</si>
  <si>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</si>
  <si>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</si>
  <si>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</si>
  <si>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</si>
  <si>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</si>
  <si>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</si>
  <si>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</si>
  <si>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</si>
  <si>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</si>
  <si>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</si>
  <si>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</si>
  <si>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</si>
  <si>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</si>
  <si>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</si>
  <si>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</si>
  <si>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</si>
  <si>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</si>
  <si>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</si>
  <si>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</si>
  <si>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</si>
  <si>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</si>
  <si>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</si>
  <si>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Самоклеющиеся, в наборе, 45*12</t>
  </si>
  <si>
    <t>Металлическая, размер 28 мм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</si>
  <si>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</si>
  <si>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</si>
  <si>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</si>
  <si>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</si>
  <si>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</si>
  <si>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</si>
  <si>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</si>
  <si>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</si>
  <si>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</si>
  <si>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</si>
  <si>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</si>
  <si>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</si>
  <si>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</si>
  <si>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</si>
  <si>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</si>
  <si>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</si>
  <si>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</si>
  <si>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</si>
  <si>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</si>
  <si>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</si>
  <si>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</si>
  <si>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</si>
  <si>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</si>
  <si>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</si>
  <si>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</si>
  <si>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</si>
  <si>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</si>
  <si>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</si>
  <si>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</si>
  <si>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</si>
  <si>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</si>
  <si>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Нур-Султан, ул. Е10, дом 17/10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</si>
  <si>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</si>
  <si>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</si>
  <si>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</si>
  <si>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</si>
  <si>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</si>
  <si>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План закупок товаров, работ и услуг Корпоративного фонда «Samruk-Kazyna Trust» на 2022 год</t>
  </si>
  <si>
    <t>г. Нур-Султан, ул. Сыганак, 17/10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</si>
  <si>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</si>
  <si>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</si>
  <si>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</si>
  <si>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</si>
  <si>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</si>
  <si>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</si>
  <si>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</si>
  <si>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841212.025.000000</t>
  </si>
  <si>
    <t>Диагностика инфекционных заболеваний (ПЦР)</t>
  </si>
  <si>
    <t>Услуги по проведению аудита ФХД за 2021</t>
  </si>
  <si>
    <t>январь-февраль</t>
  </si>
  <si>
    <t>25у</t>
  </si>
  <si>
    <t>26у</t>
  </si>
  <si>
    <t>программное обеспечение для графического дизайна</t>
  </si>
  <si>
    <t>Операционная система  Microsoft Windows</t>
  </si>
  <si>
    <t>43т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</si>
  <si>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</si>
  <si>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</si>
  <si>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</si>
  <si>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</si>
  <si>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</si>
  <si>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универсальный (решающий широкий круг задач), среднего класса</t>
  </si>
  <si>
    <t xml:space="preserve"> 262011.100.000002</t>
  </si>
  <si>
    <t>262011.100.000001</t>
  </si>
  <si>
    <t>381211.000.000000</t>
  </si>
  <si>
    <t>Услуги по уничтожению лекарственных средств, изделий медицинского назначения и медицинской техники</t>
  </si>
  <si>
    <t>Уничтожение (утилизация) лекарственных средств, препарата Авифавир</t>
  </si>
  <si>
    <t>Услуги по установке и настройке компьютерного/серверного оборудования</t>
  </si>
  <si>
    <t>Услуги по установке и настройке серверного оборудования</t>
  </si>
  <si>
    <t>620910.000.000000</t>
  </si>
  <si>
    <t>Диагностическое исследование методом ПЦР на COVID 19</t>
  </si>
  <si>
    <t>783016.000.000000</t>
  </si>
  <si>
    <t>Услуги по предоставлению медицинского обслуживания персонала</t>
  </si>
  <si>
    <t>Выезд мобильной группы для забора образцов биоматериала</t>
  </si>
  <si>
    <t>242040.500.000071</t>
  </si>
  <si>
    <t>Канцелярский 10-12 л</t>
  </si>
  <si>
    <t>Канцелярский 20-25 л</t>
  </si>
  <si>
    <t>Зажимы</t>
  </si>
  <si>
    <t>Зажим в наборе 15 мм</t>
  </si>
  <si>
    <t>Зажим в наборе 19 мм</t>
  </si>
  <si>
    <t>Зажим в наборе 25 мм</t>
  </si>
  <si>
    <t>Зажим в наборе 32 мм</t>
  </si>
  <si>
    <t>Зажим в наборе 41 мм</t>
  </si>
  <si>
    <t>Зажим в наборе 51 мм</t>
  </si>
  <si>
    <t>Файл А4, из полипропиленовой пленки 100 шт</t>
  </si>
  <si>
    <t>канцелярский, механический 10</t>
  </si>
  <si>
    <t xml:space="preserve">Регистраторы - А4 80ММ.  </t>
  </si>
  <si>
    <t>Папка (регистраторы)</t>
  </si>
  <si>
    <t>Обложка для переплета картонная в наборе</t>
  </si>
  <si>
    <t>Обложка</t>
  </si>
  <si>
    <t>Обложка для переплета пластиковая в наборе</t>
  </si>
  <si>
    <t>Пружины</t>
  </si>
  <si>
    <t>Пружина пластиковая для переплета, 8 мм в наборе</t>
  </si>
  <si>
    <t>Пружина пластиковая для переплета, 12 мм в наборе</t>
  </si>
  <si>
    <t>Разделитель</t>
  </si>
  <si>
    <t>Разделитель пластиковый, формат А4</t>
  </si>
  <si>
    <t>Клавиатура</t>
  </si>
  <si>
    <t>Клавиатура (беспроводная)</t>
  </si>
  <si>
    <t>Компьютерная мышь</t>
  </si>
  <si>
    <t>Сетевой фильтр</t>
  </si>
  <si>
    <t xml:space="preserve">Кабель HDMI </t>
  </si>
  <si>
    <t xml:space="preserve">Доска маркерная </t>
  </si>
  <si>
    <t>Зеркало прямоугольное</t>
  </si>
  <si>
    <t>SSD накопитель</t>
  </si>
  <si>
    <t>ОЗУ (DDR)</t>
  </si>
  <si>
    <t>Услуги по архивной обработке документов</t>
  </si>
  <si>
    <t>Онлайн-ресурс проверки благонадежности партнеров</t>
  </si>
  <si>
    <t>Услуги проверки благонадежности партнеров</t>
  </si>
  <si>
    <t>29у</t>
  </si>
  <si>
    <t>44т</t>
  </si>
  <si>
    <t>45т</t>
  </si>
  <si>
    <t>канцелярский, механический 24/6</t>
  </si>
  <si>
    <t>262021.300.000031</t>
  </si>
  <si>
    <t>Диск жесткий внешний</t>
  </si>
  <si>
    <t>1 ГБ</t>
  </si>
  <si>
    <t>46т</t>
  </si>
  <si>
    <t>47т</t>
  </si>
  <si>
    <t>48т</t>
  </si>
  <si>
    <t>110711.310.000002</t>
  </si>
  <si>
    <t>Вода негазироная питьевая, природнаяванная</t>
  </si>
  <si>
    <t>0868(бутылка)</t>
  </si>
  <si>
    <t>30у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</si>
  <si>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</si>
  <si>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</si>
  <si>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</si>
  <si>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</si>
  <si>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</si>
  <si>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31у</t>
  </si>
  <si>
    <t>32у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</si>
  <si>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</si>
  <si>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</si>
  <si>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</si>
  <si>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</si>
  <si>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33у</t>
  </si>
  <si>
    <t>34у</t>
  </si>
  <si>
    <t>639910.000.000006</t>
  </si>
  <si>
    <t>Услуги по подготовке информационных материалов и публикации</t>
  </si>
  <si>
    <t>Услуги по разработке информационных материалов, отражающих деятельность «Samruk-Kazyna Trust» в 2021 году</t>
  </si>
  <si>
    <t>аванс 30%, по факту 70%</t>
  </si>
  <si>
    <t>аванс 50%, по факту 50%</t>
  </si>
  <si>
    <t>749020.000.000113</t>
  </si>
  <si>
    <t>Услуги по составлению списков адресатов и рассылке материалов по ним</t>
  </si>
  <si>
    <t>Сервис массовой рассылки писем для СМИ</t>
  </si>
  <si>
    <t>35у</t>
  </si>
  <si>
    <t>февраль-март</t>
  </si>
  <si>
    <t>март</t>
  </si>
  <si>
    <t>36у</t>
  </si>
  <si>
    <t>март-апрель</t>
  </si>
  <si>
    <t>631112.000.000000</t>
  </si>
  <si>
    <t>Услуги по расширению функционала и дизайну сайта «Samruk-Kazyna Trust»</t>
  </si>
  <si>
    <t>Услуги по разработке/созданию сайтов</t>
  </si>
  <si>
    <t>октябрь</t>
  </si>
  <si>
    <t>37у</t>
  </si>
  <si>
    <t>Услуги аутсорсинга бизнес-процесса, комплаенс служба на базе СКБС</t>
  </si>
  <si>
    <t>май-июнь</t>
  </si>
  <si>
    <t>Услуга по организации доступа к платформе ZOOM</t>
  </si>
  <si>
    <t>июнь-декабрь</t>
  </si>
  <si>
    <t>38у</t>
  </si>
  <si>
    <t>с изменениями и дополнениями от 21 февраля 2022 года № 18</t>
  </si>
  <si>
    <t>с изменениями и дополнениями от 29 апреля 2022 года № 36</t>
  </si>
  <si>
    <t xml:space="preserve"> Утвержден приказом Генерального директора  Корпоративного фонда "Samruk-Kazyna Trust"  от 05 января 2022 г. № 1 </t>
  </si>
  <si>
    <t>OT</t>
  </si>
  <si>
    <t>с изменениями и дополнениями от 7 июня 2022 года № ___</t>
  </si>
  <si>
    <t>с изменениями и дополнениями от 14 декабря 2022 года № ___</t>
  </si>
  <si>
    <t>49т</t>
  </si>
  <si>
    <t>Новогодние подарки</t>
  </si>
  <si>
    <t>г. Астана, ул. Сыганак, 17/10</t>
  </si>
  <si>
    <t>декабрь</t>
  </si>
  <si>
    <t>г. Астана</t>
  </si>
  <si>
    <t xml:space="preserve">Новогодние подарки для детей работников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</si>
</sst>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3" fontId="8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8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21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20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1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"/>
  <sheetViews>
    <sheetView tabSelected="1" topLeftCell="F87" zoomScaleNormal="100" zoomScaleSheetLayoutView="70" workbookViewId="0">
      <selection activeCell="R102" sqref="R102"/>
    </sheetView>
  </sheetViews>
  <sheetFormatPr defaultColWidth="9.28515625" defaultRowHeight="12.75" x14ac:dyDescent="0.2"/>
  <cols>
    <col min="1" max="1" width="5.7109375" customWidth="1"/>
    <col min="2" max="2" width="19.42578125" customWidth="1"/>
    <col min="3" max="3" width="21.7109375" customWidth="1"/>
    <col min="4" max="4" width="32.140625" customWidth="1"/>
    <col min="5" max="5" width="49.42578125" customWidth="1"/>
    <col min="6" max="6" width="31.42578125" customWidth="1"/>
    <col min="7" max="7" width="12.7109375" customWidth="1"/>
    <col min="8" max="8" width="13.7109375" customWidth="1"/>
    <col min="9" max="9" width="19.7109375" customWidth="1"/>
    <col min="10" max="11" width="16.28515625" customWidth="1"/>
    <col min="12" max="12" width="12.140625" customWidth="1"/>
    <col min="13" max="13" width="13.42578125" customWidth="1"/>
    <col min="14" max="15" width="15.5703125" style="2" customWidth="1"/>
    <col min="16" max="16" width="11.42578125" style="2" customWidth="1"/>
    <col min="17" max="17" width="14.7109375" style="2" customWidth="1"/>
    <col min="18" max="18" width="15.28515625" style="2" customWidth="1"/>
    <col min="19" max="19" width="15.140625" style="2" customWidth="1"/>
    <col min="20" max="20" width="12.5703125" style="2" customWidth="1"/>
    <col min="21" max="21" width="17.28515625" style="2" customWidth="1"/>
    <col min="22" max="22" width="17.7109375" style="2" customWidth="1"/>
    <col min="23" max="23" width="12.42578125" customWidth="1"/>
    <col min="24" max="24" width="9.42578125" customWidth="1"/>
    <col min="25" max="25" width="7.28515625" customWidth="1"/>
    <col min="26" max="26" width="10.7109375" customWidth="1"/>
  </cols>
  <sheetData>
    <row r="1" spans="1:25" ht="21.75" customHeight="1" x14ac:dyDescent="0.2">
      <c r="A1" s="5"/>
      <c r="B1" s="5"/>
      <c r="C1" s="4"/>
      <c r="D1" s="5"/>
      <c r="E1" s="5"/>
      <c r="F1" s="5"/>
      <c r="G1" s="5"/>
      <c r="H1" s="8"/>
      <c r="I1" s="8"/>
      <c r="J1" s="42" t="s">
        <v>337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39"/>
      <c r="X1" s="39"/>
      <c r="Y1" s="9"/>
    </row>
    <row r="2" spans="1:25" ht="21.75" customHeight="1" x14ac:dyDescent="0.2">
      <c r="A2" s="5"/>
      <c r="B2" s="5"/>
      <c r="C2" s="4"/>
      <c r="D2" s="5"/>
      <c r="E2" s="5"/>
      <c r="F2" s="5"/>
      <c r="G2" s="5"/>
      <c r="H2" s="8"/>
      <c r="I2" s="8"/>
      <c r="J2" s="36"/>
      <c r="K2" s="36"/>
      <c r="L2" s="36"/>
      <c r="M2" s="36"/>
      <c r="N2" s="39" t="s">
        <v>335</v>
      </c>
      <c r="O2" s="43"/>
      <c r="P2" s="43"/>
      <c r="Q2" s="43"/>
      <c r="R2" s="43"/>
      <c r="S2" s="43"/>
      <c r="T2" s="43"/>
      <c r="U2" s="43"/>
      <c r="V2" s="43"/>
      <c r="W2" s="39"/>
      <c r="X2" s="39"/>
      <c r="Y2" s="9"/>
    </row>
    <row r="3" spans="1:25" ht="21.75" customHeight="1" x14ac:dyDescent="0.2">
      <c r="A3" s="5"/>
      <c r="B3" s="5"/>
      <c r="C3" s="4"/>
      <c r="D3" s="5"/>
      <c r="E3" s="5"/>
      <c r="F3" s="5"/>
      <c r="G3" s="5"/>
      <c r="H3" s="8"/>
      <c r="I3" s="8"/>
      <c r="J3" s="36"/>
      <c r="K3" s="36"/>
      <c r="L3" s="36"/>
      <c r="M3" s="36"/>
      <c r="N3" s="39" t="s">
        <v>336</v>
      </c>
      <c r="O3" s="43"/>
      <c r="P3" s="43"/>
      <c r="Q3" s="43"/>
      <c r="R3" s="43"/>
      <c r="S3" s="43"/>
      <c r="T3" s="43"/>
      <c r="U3" s="43"/>
      <c r="V3" s="43"/>
      <c r="W3" s="39"/>
      <c r="X3" s="39"/>
      <c r="Y3" s="9"/>
    </row>
    <row r="4" spans="1:25" ht="21.75" customHeight="1" x14ac:dyDescent="0.2">
      <c r="A4" s="5"/>
      <c r="B4" s="5"/>
      <c r="C4" s="4"/>
      <c r="D4" s="5"/>
      <c r="E4" s="5"/>
      <c r="F4" s="5"/>
      <c r="G4" s="5"/>
      <c r="H4" s="8"/>
      <c r="I4" s="8"/>
      <c r="J4" s="36"/>
      <c r="K4" s="36"/>
      <c r="L4" s="36"/>
      <c r="M4" s="36"/>
      <c r="N4" s="39" t="s">
        <v>339</v>
      </c>
      <c r="O4" s="43"/>
      <c r="P4" s="43"/>
      <c r="Q4" s="43"/>
      <c r="R4" s="43"/>
      <c r="S4" s="43"/>
      <c r="T4" s="43"/>
      <c r="U4" s="43"/>
      <c r="V4" s="43"/>
      <c r="W4" s="39"/>
      <c r="X4" s="39"/>
      <c r="Y4" s="9"/>
    </row>
    <row r="5" spans="1:25" ht="15.75" customHeight="1" x14ac:dyDescent="0.2">
      <c r="A5" s="5"/>
      <c r="B5" s="5"/>
      <c r="C5" s="4"/>
      <c r="D5" s="5"/>
      <c r="E5" s="5"/>
      <c r="F5" s="5"/>
      <c r="G5" s="5"/>
      <c r="H5" s="8"/>
      <c r="I5" s="8"/>
      <c r="J5" s="8"/>
      <c r="K5" s="8"/>
      <c r="L5" s="8"/>
      <c r="M5" s="8"/>
      <c r="N5" s="39" t="s">
        <v>340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8"/>
    </row>
    <row r="6" spans="1:25" ht="15.75" x14ac:dyDescent="0.2">
      <c r="A6" s="5"/>
      <c r="B6" s="5"/>
      <c r="C6" s="4"/>
      <c r="D6" s="5"/>
      <c r="E6" s="5"/>
      <c r="F6" s="5"/>
      <c r="G6" s="5"/>
      <c r="H6" s="8"/>
      <c r="I6" s="8"/>
      <c r="J6" s="8"/>
      <c r="K6" s="8"/>
      <c r="L6" s="8"/>
      <c r="M6" s="8"/>
      <c r="N6" s="15"/>
      <c r="O6" s="15"/>
      <c r="P6" s="15"/>
      <c r="Q6" s="15"/>
      <c r="R6" s="15"/>
      <c r="S6" s="15"/>
      <c r="T6" s="15"/>
      <c r="U6" s="15"/>
      <c r="V6" s="15"/>
      <c r="W6" s="39"/>
      <c r="X6" s="39"/>
      <c r="Y6" s="8"/>
    </row>
    <row r="7" spans="1:25" ht="15.75" x14ac:dyDescent="0.2">
      <c r="A7" s="5"/>
      <c r="B7" s="5"/>
      <c r="C7" s="4"/>
      <c r="D7" s="5"/>
      <c r="E7" s="6"/>
      <c r="F7" s="5"/>
      <c r="G7" s="5"/>
      <c r="H7" s="41" t="s">
        <v>215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"/>
      <c r="V7" s="8"/>
      <c r="W7" s="39"/>
      <c r="X7" s="39"/>
      <c r="Y7" s="8"/>
    </row>
    <row r="8" spans="1:25" ht="12.75" customHeight="1" x14ac:dyDescent="0.2">
      <c r="A8" s="5"/>
      <c r="B8" s="5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9"/>
      <c r="X8" s="39"/>
      <c r="Y8" s="5"/>
    </row>
    <row r="9" spans="1:25" s="3" customFormat="1" ht="189" customHeight="1" x14ac:dyDescent="0.2">
      <c r="A9" s="23" t="s">
        <v>0</v>
      </c>
      <c r="B9" s="23" t="s">
        <v>1</v>
      </c>
      <c r="C9" s="11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107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11</v>
      </c>
      <c r="N9" s="23" t="s">
        <v>12</v>
      </c>
      <c r="O9" s="23" t="s">
        <v>13</v>
      </c>
      <c r="P9" s="23" t="s">
        <v>14</v>
      </c>
      <c r="Q9" s="23" t="s">
        <v>15</v>
      </c>
      <c r="R9" s="23" t="s">
        <v>16</v>
      </c>
      <c r="S9" s="23" t="s">
        <v>17</v>
      </c>
      <c r="T9" s="23" t="s">
        <v>18</v>
      </c>
      <c r="U9" s="23" t="s">
        <v>19</v>
      </c>
      <c r="V9" s="23" t="s">
        <v>20</v>
      </c>
      <c r="W9" s="39"/>
      <c r="X9" s="39"/>
    </row>
    <row r="10" spans="1:25" ht="15.75" x14ac:dyDescent="0.2">
      <c r="A10" s="10">
        <v>1</v>
      </c>
      <c r="B10" s="10">
        <v>2</v>
      </c>
      <c r="C10" s="24"/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/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39"/>
      <c r="X10" s="39"/>
    </row>
    <row r="11" spans="1:25" ht="33" customHeight="1" x14ac:dyDescent="0.2">
      <c r="A11" s="38" t="s">
        <v>21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39"/>
      <c r="Y11" s="7"/>
    </row>
    <row r="12" spans="1:25" ht="65.099999999999994" customHeight="1" x14ac:dyDescent="0.2">
      <c r="A12" s="10" t="s">
        <v>39</v>
      </c>
      <c r="B12" s="10" t="s">
        <v>71</v>
      </c>
      <c r="C12" s="24" t="s">
        <v>145</v>
      </c>
      <c r="D12" s="10" t="s">
        <v>64</v>
      </c>
      <c r="E12" s="10" t="s">
        <v>65</v>
      </c>
      <c r="F12" s="10"/>
      <c r="G12" s="10" t="s">
        <v>23</v>
      </c>
      <c r="H12" s="25">
        <v>0</v>
      </c>
      <c r="I12" s="10">
        <v>710000000</v>
      </c>
      <c r="J12" s="10" t="s">
        <v>216</v>
      </c>
      <c r="K12" s="10" t="s">
        <v>333</v>
      </c>
      <c r="L12" s="10" t="s">
        <v>207</v>
      </c>
      <c r="M12" s="10" t="s">
        <v>22</v>
      </c>
      <c r="N12" s="25">
        <v>1</v>
      </c>
      <c r="O12" s="10" t="s">
        <v>110</v>
      </c>
      <c r="P12" s="10">
        <v>409</v>
      </c>
      <c r="Q12" s="26">
        <f t="shared" ref="Q12:Q48" si="0">R12/P12</f>
        <v>2678.571428571428</v>
      </c>
      <c r="R12" s="27">
        <f t="shared" ref="R12:R48" si="1">S12/1.12</f>
        <v>1095535.7142857141</v>
      </c>
      <c r="S12" s="27">
        <v>1227000</v>
      </c>
      <c r="T12" s="27"/>
      <c r="U12" s="10">
        <v>2022</v>
      </c>
      <c r="V12" s="28"/>
      <c r="W12" s="40"/>
      <c r="X12" s="40"/>
    </row>
    <row r="13" spans="1:25" ht="65.099999999999994" customHeight="1" x14ac:dyDescent="0.2">
      <c r="A13" s="10" t="s">
        <v>55</v>
      </c>
      <c r="B13" s="10" t="s">
        <v>71</v>
      </c>
      <c r="C13" s="24" t="s">
        <v>145</v>
      </c>
      <c r="D13" s="10" t="s">
        <v>64</v>
      </c>
      <c r="E13" s="10" t="s">
        <v>170</v>
      </c>
      <c r="F13" s="10"/>
      <c r="G13" s="10" t="s">
        <v>23</v>
      </c>
      <c r="H13" s="25">
        <v>0</v>
      </c>
      <c r="I13" s="10">
        <v>710000000</v>
      </c>
      <c r="J13" s="10" t="s">
        <v>216</v>
      </c>
      <c r="K13" s="10" t="s">
        <v>333</v>
      </c>
      <c r="L13" s="10" t="s">
        <v>207</v>
      </c>
      <c r="M13" s="10" t="s">
        <v>22</v>
      </c>
      <c r="N13" s="25">
        <v>1</v>
      </c>
      <c r="O13" s="10" t="s">
        <v>110</v>
      </c>
      <c r="P13" s="10">
        <v>10</v>
      </c>
      <c r="Q13" s="26">
        <f t="shared" si="0"/>
        <v>2499.9999999999995</v>
      </c>
      <c r="R13" s="27">
        <f t="shared" si="1"/>
        <v>24999.999999999996</v>
      </c>
      <c r="S13" s="27">
        <v>28000</v>
      </c>
      <c r="T13" s="27"/>
      <c r="U13" s="10">
        <v>2022</v>
      </c>
      <c r="V13" s="28"/>
      <c r="W13" s="40"/>
      <c r="X13" s="40"/>
    </row>
    <row r="14" spans="1:25" ht="65.099999999999994" customHeight="1" x14ac:dyDescent="0.2">
      <c r="A14" s="10" t="s">
        <v>192</v>
      </c>
      <c r="B14" s="10" t="s">
        <v>71</v>
      </c>
      <c r="C14" s="24" t="s">
        <v>144</v>
      </c>
      <c r="D14" s="10" t="s">
        <v>66</v>
      </c>
      <c r="E14" s="10" t="s">
        <v>171</v>
      </c>
      <c r="F14" s="10"/>
      <c r="G14" s="10" t="s">
        <v>23</v>
      </c>
      <c r="H14" s="25">
        <v>0</v>
      </c>
      <c r="I14" s="10">
        <f>$I$12</f>
        <v>710000000</v>
      </c>
      <c r="J14" s="10" t="s">
        <v>216</v>
      </c>
      <c r="K14" s="10" t="s">
        <v>333</v>
      </c>
      <c r="L14" s="10" t="s">
        <v>207</v>
      </c>
      <c r="M14" s="10" t="s">
        <v>22</v>
      </c>
      <c r="N14" s="25">
        <v>1</v>
      </c>
      <c r="O14" s="10" t="s">
        <v>108</v>
      </c>
      <c r="P14" s="10">
        <v>4</v>
      </c>
      <c r="Q14" s="26">
        <f t="shared" si="0"/>
        <v>5357.1428571428569</v>
      </c>
      <c r="R14" s="27">
        <f t="shared" si="1"/>
        <v>21428.571428571428</v>
      </c>
      <c r="S14" s="27">
        <v>24000</v>
      </c>
      <c r="T14" s="27"/>
      <c r="U14" s="10">
        <v>2022</v>
      </c>
      <c r="V14" s="28"/>
      <c r="W14" s="40"/>
      <c r="X14" s="40"/>
    </row>
    <row r="15" spans="1:25" ht="65.099999999999994" customHeight="1" x14ac:dyDescent="0.2">
      <c r="A15" s="10" t="s">
        <v>56</v>
      </c>
      <c r="B15" s="10" t="s">
        <v>71</v>
      </c>
      <c r="C15" s="24" t="s">
        <v>251</v>
      </c>
      <c r="D15" s="10" t="s">
        <v>254</v>
      </c>
      <c r="E15" s="10" t="s">
        <v>255</v>
      </c>
      <c r="F15" s="10"/>
      <c r="G15" s="10" t="s">
        <v>23</v>
      </c>
      <c r="H15" s="25">
        <v>0</v>
      </c>
      <c r="I15" s="10">
        <f t="shared" ref="I15" si="2">$I$12</f>
        <v>710000000</v>
      </c>
      <c r="J15" s="10" t="s">
        <v>216</v>
      </c>
      <c r="K15" s="10" t="s">
        <v>333</v>
      </c>
      <c r="L15" s="10" t="s">
        <v>207</v>
      </c>
      <c r="M15" s="10" t="s">
        <v>22</v>
      </c>
      <c r="N15" s="25">
        <v>1</v>
      </c>
      <c r="O15" s="10" t="s">
        <v>109</v>
      </c>
      <c r="P15" s="10">
        <v>10</v>
      </c>
      <c r="Q15" s="26">
        <f t="shared" si="0"/>
        <v>535.71428571428567</v>
      </c>
      <c r="R15" s="27">
        <f t="shared" si="1"/>
        <v>5357.1428571428569</v>
      </c>
      <c r="S15" s="27">
        <v>6000</v>
      </c>
      <c r="T15" s="27"/>
      <c r="U15" s="10">
        <v>2022</v>
      </c>
      <c r="V15" s="28"/>
      <c r="W15" s="40"/>
      <c r="X15" s="40"/>
    </row>
    <row r="16" spans="1:25" ht="65.099999999999994" customHeight="1" x14ac:dyDescent="0.2">
      <c r="A16" s="10" t="s">
        <v>193</v>
      </c>
      <c r="B16" s="10" t="s">
        <v>71</v>
      </c>
      <c r="C16" s="24" t="s">
        <v>251</v>
      </c>
      <c r="D16" s="10" t="s">
        <v>254</v>
      </c>
      <c r="E16" s="10" t="s">
        <v>256</v>
      </c>
      <c r="F16" s="10"/>
      <c r="G16" s="10" t="s">
        <v>23</v>
      </c>
      <c r="H16" s="25">
        <v>0</v>
      </c>
      <c r="I16" s="10">
        <f>$I$12</f>
        <v>710000000</v>
      </c>
      <c r="J16" s="10" t="s">
        <v>216</v>
      </c>
      <c r="K16" s="10" t="s">
        <v>333</v>
      </c>
      <c r="L16" s="10" t="s">
        <v>207</v>
      </c>
      <c r="M16" s="10" t="s">
        <v>22</v>
      </c>
      <c r="N16" s="25">
        <v>1</v>
      </c>
      <c r="O16" s="10" t="s">
        <v>109</v>
      </c>
      <c r="P16" s="10">
        <v>10</v>
      </c>
      <c r="Q16" s="26">
        <f t="shared" si="0"/>
        <v>624.99999999999989</v>
      </c>
      <c r="R16" s="27">
        <f t="shared" si="1"/>
        <v>6249.9999999999991</v>
      </c>
      <c r="S16" s="27">
        <v>7000</v>
      </c>
      <c r="T16" s="27"/>
      <c r="U16" s="10">
        <v>2022</v>
      </c>
      <c r="V16" s="28"/>
      <c r="W16" s="40"/>
      <c r="X16" s="40"/>
    </row>
    <row r="17" spans="1:24" ht="65.099999999999994" customHeight="1" x14ac:dyDescent="0.2">
      <c r="A17" s="10" t="s">
        <v>194</v>
      </c>
      <c r="B17" s="10" t="s">
        <v>71</v>
      </c>
      <c r="C17" s="24" t="s">
        <v>251</v>
      </c>
      <c r="D17" s="10" t="s">
        <v>254</v>
      </c>
      <c r="E17" s="10" t="s">
        <v>257</v>
      </c>
      <c r="F17" s="10"/>
      <c r="G17" s="10" t="s">
        <v>23</v>
      </c>
      <c r="H17" s="25">
        <v>0</v>
      </c>
      <c r="I17" s="10">
        <f>$I$12</f>
        <v>710000000</v>
      </c>
      <c r="J17" s="10" t="s">
        <v>216</v>
      </c>
      <c r="K17" s="10" t="s">
        <v>333</v>
      </c>
      <c r="L17" s="10" t="s">
        <v>207</v>
      </c>
      <c r="M17" s="10" t="s">
        <v>22</v>
      </c>
      <c r="N17" s="25">
        <v>1</v>
      </c>
      <c r="O17" s="10" t="s">
        <v>109</v>
      </c>
      <c r="P17" s="10">
        <v>10</v>
      </c>
      <c r="Q17" s="26">
        <f t="shared" si="0"/>
        <v>714.28571428571422</v>
      </c>
      <c r="R17" s="27">
        <f t="shared" si="1"/>
        <v>7142.8571428571422</v>
      </c>
      <c r="S17" s="27">
        <v>8000</v>
      </c>
      <c r="T17" s="27"/>
      <c r="U17" s="10">
        <v>2022</v>
      </c>
      <c r="V17" s="28"/>
      <c r="W17" s="40"/>
      <c r="X17" s="40"/>
    </row>
    <row r="18" spans="1:24" ht="65.099999999999994" customHeight="1" x14ac:dyDescent="0.2">
      <c r="A18" s="10" t="s">
        <v>195</v>
      </c>
      <c r="B18" s="10" t="s">
        <v>71</v>
      </c>
      <c r="C18" s="24" t="s">
        <v>251</v>
      </c>
      <c r="D18" s="10" t="s">
        <v>254</v>
      </c>
      <c r="E18" s="10" t="s">
        <v>258</v>
      </c>
      <c r="F18" s="10"/>
      <c r="G18" s="10" t="s">
        <v>23</v>
      </c>
      <c r="H18" s="25">
        <v>0</v>
      </c>
      <c r="I18" s="10">
        <f t="shared" ref="I18:I60" si="3">$I$12</f>
        <v>710000000</v>
      </c>
      <c r="J18" s="10" t="s">
        <v>216</v>
      </c>
      <c r="K18" s="10" t="s">
        <v>333</v>
      </c>
      <c r="L18" s="10" t="s">
        <v>207</v>
      </c>
      <c r="M18" s="10" t="s">
        <v>22</v>
      </c>
      <c r="N18" s="25">
        <v>1</v>
      </c>
      <c r="O18" s="10" t="s">
        <v>109</v>
      </c>
      <c r="P18" s="10">
        <v>10</v>
      </c>
      <c r="Q18" s="26">
        <f t="shared" si="0"/>
        <v>803.57142857142856</v>
      </c>
      <c r="R18" s="27">
        <f t="shared" si="1"/>
        <v>8035.7142857142853</v>
      </c>
      <c r="S18" s="27">
        <v>9000</v>
      </c>
      <c r="T18" s="27"/>
      <c r="U18" s="10">
        <v>2022</v>
      </c>
      <c r="V18" s="28"/>
      <c r="W18" s="40"/>
      <c r="X18" s="40"/>
    </row>
    <row r="19" spans="1:24" ht="65.099999999999994" customHeight="1" x14ac:dyDescent="0.2">
      <c r="A19" s="10" t="s">
        <v>57</v>
      </c>
      <c r="B19" s="10" t="s">
        <v>71</v>
      </c>
      <c r="C19" s="24" t="s">
        <v>251</v>
      </c>
      <c r="D19" s="10" t="s">
        <v>254</v>
      </c>
      <c r="E19" s="10" t="s">
        <v>259</v>
      </c>
      <c r="F19" s="10"/>
      <c r="G19" s="10" t="s">
        <v>23</v>
      </c>
      <c r="H19" s="25">
        <v>0</v>
      </c>
      <c r="I19" s="10">
        <f t="shared" si="3"/>
        <v>710000000</v>
      </c>
      <c r="J19" s="10" t="s">
        <v>216</v>
      </c>
      <c r="K19" s="10" t="s">
        <v>333</v>
      </c>
      <c r="L19" s="10" t="s">
        <v>207</v>
      </c>
      <c r="M19" s="10" t="s">
        <v>22</v>
      </c>
      <c r="N19" s="25">
        <v>1</v>
      </c>
      <c r="O19" s="10" t="s">
        <v>109</v>
      </c>
      <c r="P19" s="10">
        <v>10</v>
      </c>
      <c r="Q19" s="26">
        <f t="shared" si="0"/>
        <v>892.85714285714278</v>
      </c>
      <c r="R19" s="27">
        <f t="shared" si="1"/>
        <v>8928.5714285714275</v>
      </c>
      <c r="S19" s="27">
        <v>10000</v>
      </c>
      <c r="T19" s="27"/>
      <c r="U19" s="10">
        <v>2022</v>
      </c>
      <c r="V19" s="28"/>
      <c r="W19" s="40"/>
      <c r="X19" s="40"/>
    </row>
    <row r="20" spans="1:24" ht="65.099999999999994" customHeight="1" x14ac:dyDescent="0.2">
      <c r="A20" s="10" t="s">
        <v>196</v>
      </c>
      <c r="B20" s="10" t="s">
        <v>71</v>
      </c>
      <c r="C20" s="24" t="s">
        <v>251</v>
      </c>
      <c r="D20" s="10" t="s">
        <v>254</v>
      </c>
      <c r="E20" s="10" t="s">
        <v>260</v>
      </c>
      <c r="F20" s="10"/>
      <c r="G20" s="10" t="s">
        <v>23</v>
      </c>
      <c r="H20" s="25">
        <v>0</v>
      </c>
      <c r="I20" s="10">
        <f t="shared" si="3"/>
        <v>710000000</v>
      </c>
      <c r="J20" s="10" t="s">
        <v>216</v>
      </c>
      <c r="K20" s="10" t="s">
        <v>333</v>
      </c>
      <c r="L20" s="10" t="s">
        <v>207</v>
      </c>
      <c r="M20" s="10" t="s">
        <v>22</v>
      </c>
      <c r="N20" s="25">
        <v>1</v>
      </c>
      <c r="O20" s="10" t="s">
        <v>109</v>
      </c>
      <c r="P20" s="10">
        <v>10</v>
      </c>
      <c r="Q20" s="26">
        <f t="shared" si="0"/>
        <v>2142.8571428571427</v>
      </c>
      <c r="R20" s="27">
        <f t="shared" si="1"/>
        <v>21428.571428571428</v>
      </c>
      <c r="S20" s="27">
        <v>24000</v>
      </c>
      <c r="T20" s="27"/>
      <c r="U20" s="10">
        <v>2022</v>
      </c>
      <c r="V20" s="28"/>
      <c r="W20" s="40"/>
      <c r="X20" s="40"/>
    </row>
    <row r="21" spans="1:24" ht="65.45" customHeight="1" x14ac:dyDescent="0.2">
      <c r="A21" s="10" t="s">
        <v>58</v>
      </c>
      <c r="B21" s="10" t="s">
        <v>71</v>
      </c>
      <c r="C21" s="24" t="s">
        <v>143</v>
      </c>
      <c r="D21" s="10" t="s">
        <v>172</v>
      </c>
      <c r="E21" s="10" t="s">
        <v>171</v>
      </c>
      <c r="F21" s="10"/>
      <c r="G21" s="10" t="s">
        <v>23</v>
      </c>
      <c r="H21" s="25">
        <v>0</v>
      </c>
      <c r="I21" s="10">
        <f t="shared" si="3"/>
        <v>710000000</v>
      </c>
      <c r="J21" s="10" t="s">
        <v>216</v>
      </c>
      <c r="K21" s="10" t="s">
        <v>333</v>
      </c>
      <c r="L21" s="10" t="s">
        <v>207</v>
      </c>
      <c r="M21" s="10" t="s">
        <v>22</v>
      </c>
      <c r="N21" s="25">
        <v>1</v>
      </c>
      <c r="O21" s="10" t="s">
        <v>108</v>
      </c>
      <c r="P21" s="10">
        <v>150</v>
      </c>
      <c r="Q21" s="26">
        <f t="shared" si="0"/>
        <v>98.214285714285694</v>
      </c>
      <c r="R21" s="27">
        <f t="shared" si="1"/>
        <v>14732.142857142855</v>
      </c>
      <c r="S21" s="27">
        <v>16500</v>
      </c>
      <c r="T21" s="27"/>
      <c r="U21" s="10">
        <v>2022</v>
      </c>
      <c r="V21" s="28"/>
      <c r="W21" s="40"/>
      <c r="X21" s="40"/>
    </row>
    <row r="22" spans="1:24" ht="65.099999999999994" customHeight="1" x14ac:dyDescent="0.2">
      <c r="A22" s="10" t="s">
        <v>59</v>
      </c>
      <c r="B22" s="10" t="s">
        <v>71</v>
      </c>
      <c r="C22" s="24" t="s">
        <v>142</v>
      </c>
      <c r="D22" s="10" t="s">
        <v>173</v>
      </c>
      <c r="E22" s="10" t="s">
        <v>68</v>
      </c>
      <c r="F22" s="10"/>
      <c r="G22" s="10" t="s">
        <v>23</v>
      </c>
      <c r="H22" s="25">
        <v>0</v>
      </c>
      <c r="I22" s="10">
        <f t="shared" si="3"/>
        <v>710000000</v>
      </c>
      <c r="J22" s="10" t="s">
        <v>216</v>
      </c>
      <c r="K22" s="10" t="s">
        <v>333</v>
      </c>
      <c r="L22" s="10" t="s">
        <v>207</v>
      </c>
      <c r="M22" s="10" t="s">
        <v>22</v>
      </c>
      <c r="N22" s="25">
        <v>1</v>
      </c>
      <c r="O22" s="10" t="s">
        <v>109</v>
      </c>
      <c r="P22" s="10">
        <v>20</v>
      </c>
      <c r="Q22" s="26">
        <f t="shared" si="0"/>
        <v>1071.4285714285713</v>
      </c>
      <c r="R22" s="27">
        <f t="shared" si="1"/>
        <v>21428.571428571428</v>
      </c>
      <c r="S22" s="27">
        <v>24000</v>
      </c>
      <c r="T22" s="27"/>
      <c r="U22" s="10">
        <v>2022</v>
      </c>
      <c r="V22" s="28"/>
      <c r="W22" s="40"/>
      <c r="X22" s="40"/>
    </row>
    <row r="23" spans="1:24" ht="65.099999999999994" customHeight="1" x14ac:dyDescent="0.2">
      <c r="A23" s="10" t="s">
        <v>60</v>
      </c>
      <c r="B23" s="10" t="s">
        <v>71</v>
      </c>
      <c r="C23" s="24" t="s">
        <v>141</v>
      </c>
      <c r="D23" s="10" t="s">
        <v>174</v>
      </c>
      <c r="E23" s="10" t="s">
        <v>175</v>
      </c>
      <c r="F23" s="10"/>
      <c r="G23" s="10" t="s">
        <v>23</v>
      </c>
      <c r="H23" s="25">
        <v>0</v>
      </c>
      <c r="I23" s="10">
        <f t="shared" si="3"/>
        <v>710000000</v>
      </c>
      <c r="J23" s="10" t="s">
        <v>216</v>
      </c>
      <c r="K23" s="10" t="s">
        <v>333</v>
      </c>
      <c r="L23" s="10" t="s">
        <v>207</v>
      </c>
      <c r="M23" s="10" t="s">
        <v>22</v>
      </c>
      <c r="N23" s="25">
        <v>1</v>
      </c>
      <c r="O23" s="10" t="s">
        <v>108</v>
      </c>
      <c r="P23" s="10">
        <v>150</v>
      </c>
      <c r="Q23" s="26">
        <f t="shared" si="0"/>
        <v>129.46428571428569</v>
      </c>
      <c r="R23" s="27">
        <f t="shared" si="1"/>
        <v>19419.642857142855</v>
      </c>
      <c r="S23" s="27">
        <v>21750</v>
      </c>
      <c r="T23" s="27"/>
      <c r="U23" s="10">
        <v>2022</v>
      </c>
      <c r="V23" s="28"/>
      <c r="W23" s="40"/>
      <c r="X23" s="40"/>
    </row>
    <row r="24" spans="1:24" ht="65.099999999999994" customHeight="1" x14ac:dyDescent="0.2">
      <c r="A24" s="10" t="s">
        <v>197</v>
      </c>
      <c r="B24" s="10" t="s">
        <v>71</v>
      </c>
      <c r="C24" s="24" t="s">
        <v>140</v>
      </c>
      <c r="D24" s="10" t="s">
        <v>67</v>
      </c>
      <c r="E24" s="10" t="s">
        <v>261</v>
      </c>
      <c r="F24" s="10"/>
      <c r="G24" s="10" t="s">
        <v>23</v>
      </c>
      <c r="H24" s="25">
        <v>0</v>
      </c>
      <c r="I24" s="10">
        <f t="shared" si="3"/>
        <v>710000000</v>
      </c>
      <c r="J24" s="10" t="s">
        <v>216</v>
      </c>
      <c r="K24" s="10" t="s">
        <v>333</v>
      </c>
      <c r="L24" s="10" t="s">
        <v>207</v>
      </c>
      <c r="M24" s="10" t="s">
        <v>22</v>
      </c>
      <c r="N24" s="25">
        <v>1</v>
      </c>
      <c r="O24" s="10" t="s">
        <v>109</v>
      </c>
      <c r="P24" s="10">
        <v>15</v>
      </c>
      <c r="Q24" s="26">
        <f t="shared" si="0"/>
        <v>1116.0714285714284</v>
      </c>
      <c r="R24" s="27">
        <f t="shared" si="1"/>
        <v>16741.071428571428</v>
      </c>
      <c r="S24" s="27">
        <v>18750</v>
      </c>
      <c r="T24" s="27"/>
      <c r="U24" s="10">
        <v>2022</v>
      </c>
      <c r="V24" s="28"/>
      <c r="W24" s="40"/>
      <c r="X24" s="40"/>
    </row>
    <row r="25" spans="1:24" ht="65.099999999999994" customHeight="1" x14ac:dyDescent="0.2">
      <c r="A25" s="10" t="s">
        <v>61</v>
      </c>
      <c r="B25" s="10" t="s">
        <v>71</v>
      </c>
      <c r="C25" s="24" t="s">
        <v>130</v>
      </c>
      <c r="D25" s="10" t="s">
        <v>76</v>
      </c>
      <c r="E25" s="10" t="s">
        <v>262</v>
      </c>
      <c r="F25" s="10"/>
      <c r="G25" s="10" t="str">
        <f>G31</f>
        <v>ОИ</v>
      </c>
      <c r="H25" s="25">
        <f>H31</f>
        <v>0</v>
      </c>
      <c r="I25" s="10">
        <f t="shared" si="3"/>
        <v>710000000</v>
      </c>
      <c r="J25" s="10" t="s">
        <v>216</v>
      </c>
      <c r="K25" s="10" t="s">
        <v>333</v>
      </c>
      <c r="L25" s="10" t="s">
        <v>207</v>
      </c>
      <c r="M25" s="10" t="str">
        <f>M31</f>
        <v>DDP</v>
      </c>
      <c r="N25" s="25">
        <f>N31</f>
        <v>1</v>
      </c>
      <c r="O25" s="10" t="s">
        <v>108</v>
      </c>
      <c r="P25" s="10">
        <v>10</v>
      </c>
      <c r="Q25" s="26">
        <f>R25/P25</f>
        <v>803.57142857142856</v>
      </c>
      <c r="R25" s="27">
        <f>S25/1.12</f>
        <v>8035.7142857142853</v>
      </c>
      <c r="S25" s="27">
        <v>9000</v>
      </c>
      <c r="T25" s="27"/>
      <c r="U25" s="10">
        <v>2022</v>
      </c>
      <c r="V25" s="28"/>
      <c r="W25" s="40"/>
      <c r="X25" s="40"/>
    </row>
    <row r="26" spans="1:24" ht="65.099999999999994" customHeight="1" x14ac:dyDescent="0.2">
      <c r="A26" s="10" t="s">
        <v>198</v>
      </c>
      <c r="B26" s="10" t="s">
        <v>71</v>
      </c>
      <c r="C26" s="24" t="s">
        <v>138</v>
      </c>
      <c r="D26" s="10" t="s">
        <v>92</v>
      </c>
      <c r="E26" s="10" t="s">
        <v>93</v>
      </c>
      <c r="F26" s="10"/>
      <c r="G26" s="10" t="s">
        <v>23</v>
      </c>
      <c r="H26" s="25">
        <v>0</v>
      </c>
      <c r="I26" s="10">
        <f t="shared" si="3"/>
        <v>710000000</v>
      </c>
      <c r="J26" s="10" t="s">
        <v>216</v>
      </c>
      <c r="K26" s="10" t="s">
        <v>333</v>
      </c>
      <c r="L26" s="10" t="s">
        <v>207</v>
      </c>
      <c r="M26" s="10" t="s">
        <v>22</v>
      </c>
      <c r="N26" s="25">
        <v>1</v>
      </c>
      <c r="O26" s="10" t="s">
        <v>108</v>
      </c>
      <c r="P26" s="10">
        <v>2</v>
      </c>
      <c r="Q26" s="26">
        <f t="shared" si="0"/>
        <v>1071.4285714285713</v>
      </c>
      <c r="R26" s="27">
        <f t="shared" si="1"/>
        <v>2142.8571428571427</v>
      </c>
      <c r="S26" s="27">
        <v>2400</v>
      </c>
      <c r="T26" s="27"/>
      <c r="U26" s="10">
        <v>2022</v>
      </c>
      <c r="V26" s="28"/>
      <c r="W26" s="40"/>
      <c r="X26" s="40"/>
    </row>
    <row r="27" spans="1:24" ht="65.099999999999994" customHeight="1" x14ac:dyDescent="0.2">
      <c r="A27" s="10" t="s">
        <v>62</v>
      </c>
      <c r="B27" s="10" t="s">
        <v>71</v>
      </c>
      <c r="C27" s="24" t="s">
        <v>137</v>
      </c>
      <c r="D27" s="10" t="s">
        <v>73</v>
      </c>
      <c r="E27" s="10" t="s">
        <v>176</v>
      </c>
      <c r="F27" s="10"/>
      <c r="G27" s="10" t="s">
        <v>23</v>
      </c>
      <c r="H27" s="25">
        <v>0</v>
      </c>
      <c r="I27" s="10">
        <f t="shared" si="3"/>
        <v>710000000</v>
      </c>
      <c r="J27" s="10" t="s">
        <v>216</v>
      </c>
      <c r="K27" s="10" t="s">
        <v>333</v>
      </c>
      <c r="L27" s="10" t="s">
        <v>207</v>
      </c>
      <c r="M27" s="10" t="s">
        <v>22</v>
      </c>
      <c r="N27" s="25">
        <v>1</v>
      </c>
      <c r="O27" s="10" t="s">
        <v>108</v>
      </c>
      <c r="P27" s="10">
        <v>150</v>
      </c>
      <c r="Q27" s="26">
        <f t="shared" si="0"/>
        <v>535.71428571428567</v>
      </c>
      <c r="R27" s="27">
        <f t="shared" si="1"/>
        <v>80357.142857142855</v>
      </c>
      <c r="S27" s="27">
        <v>90000</v>
      </c>
      <c r="T27" s="27"/>
      <c r="U27" s="10">
        <v>2022</v>
      </c>
      <c r="V27" s="28"/>
      <c r="W27" s="40"/>
      <c r="X27" s="40"/>
    </row>
    <row r="28" spans="1:24" ht="65.099999999999994" customHeight="1" x14ac:dyDescent="0.2">
      <c r="A28" s="10" t="s">
        <v>63</v>
      </c>
      <c r="B28" s="10" t="s">
        <v>71</v>
      </c>
      <c r="C28" s="24" t="s">
        <v>132</v>
      </c>
      <c r="D28" s="10" t="s">
        <v>75</v>
      </c>
      <c r="E28" s="10" t="s">
        <v>177</v>
      </c>
      <c r="F28" s="10"/>
      <c r="G28" s="10" t="str">
        <f>G48</f>
        <v>ОИ</v>
      </c>
      <c r="H28" s="25">
        <f>H48</f>
        <v>0</v>
      </c>
      <c r="I28" s="10">
        <f t="shared" si="3"/>
        <v>710000000</v>
      </c>
      <c r="J28" s="10" t="s">
        <v>216</v>
      </c>
      <c r="K28" s="10" t="s">
        <v>333</v>
      </c>
      <c r="L28" s="10" t="s">
        <v>207</v>
      </c>
      <c r="M28" s="10" t="str">
        <f>M48</f>
        <v>DDP</v>
      </c>
      <c r="N28" s="25">
        <f>N48</f>
        <v>1</v>
      </c>
      <c r="O28" s="10" t="s">
        <v>109</v>
      </c>
      <c r="P28" s="10">
        <v>30</v>
      </c>
      <c r="Q28" s="26">
        <f t="shared" ref="Q28:Q41" si="4">R28/P28</f>
        <v>163.39285714285714</v>
      </c>
      <c r="R28" s="27">
        <f t="shared" ref="R28:R41" si="5">S28/1.12</f>
        <v>4901.7857142857138</v>
      </c>
      <c r="S28" s="27">
        <v>5490</v>
      </c>
      <c r="T28" s="27"/>
      <c r="U28" s="10">
        <v>2022</v>
      </c>
      <c r="V28" s="28"/>
      <c r="W28" s="40"/>
      <c r="X28" s="40"/>
    </row>
    <row r="29" spans="1:24" ht="65.099999999999994" customHeight="1" x14ac:dyDescent="0.2">
      <c r="A29" s="10" t="s">
        <v>199</v>
      </c>
      <c r="B29" s="10" t="s">
        <v>71</v>
      </c>
      <c r="C29" s="24" t="s">
        <v>132</v>
      </c>
      <c r="D29" s="10" t="s">
        <v>268</v>
      </c>
      <c r="E29" s="10" t="s">
        <v>269</v>
      </c>
      <c r="F29" s="10"/>
      <c r="G29" s="10" t="str">
        <f t="shared" ref="G29:H31" si="6">G28</f>
        <v>ОИ</v>
      </c>
      <c r="H29" s="25">
        <f t="shared" si="6"/>
        <v>0</v>
      </c>
      <c r="I29" s="10">
        <f t="shared" si="3"/>
        <v>710000000</v>
      </c>
      <c r="J29" s="10" t="s">
        <v>216</v>
      </c>
      <c r="K29" s="10" t="s">
        <v>333</v>
      </c>
      <c r="L29" s="10" t="s">
        <v>207</v>
      </c>
      <c r="M29" s="10" t="str">
        <f t="shared" ref="M29:N31" si="7">M28</f>
        <v>DDP</v>
      </c>
      <c r="N29" s="25">
        <f t="shared" si="7"/>
        <v>1</v>
      </c>
      <c r="O29" s="10" t="s">
        <v>109</v>
      </c>
      <c r="P29" s="10">
        <v>2</v>
      </c>
      <c r="Q29" s="26">
        <f t="shared" si="4"/>
        <v>3571.4285714285711</v>
      </c>
      <c r="R29" s="27">
        <f t="shared" si="5"/>
        <v>7142.8571428571422</v>
      </c>
      <c r="S29" s="27">
        <v>8000</v>
      </c>
      <c r="T29" s="27"/>
      <c r="U29" s="10">
        <v>2022</v>
      </c>
      <c r="V29" s="28"/>
      <c r="W29" s="40"/>
      <c r="X29" s="40"/>
    </row>
    <row r="30" spans="1:24" ht="65.099999999999994" customHeight="1" x14ac:dyDescent="0.2">
      <c r="A30" s="10" t="s">
        <v>69</v>
      </c>
      <c r="B30" s="10" t="s">
        <v>71</v>
      </c>
      <c r="C30" s="24" t="s">
        <v>132</v>
      </c>
      <c r="D30" s="10" t="s">
        <v>268</v>
      </c>
      <c r="E30" s="10" t="s">
        <v>270</v>
      </c>
      <c r="F30" s="10"/>
      <c r="G30" s="10" t="str">
        <f t="shared" si="6"/>
        <v>ОИ</v>
      </c>
      <c r="H30" s="25">
        <f t="shared" si="6"/>
        <v>0</v>
      </c>
      <c r="I30" s="10">
        <f t="shared" si="3"/>
        <v>710000000</v>
      </c>
      <c r="J30" s="10" t="s">
        <v>216</v>
      </c>
      <c r="K30" s="10" t="s">
        <v>333</v>
      </c>
      <c r="L30" s="10" t="s">
        <v>207</v>
      </c>
      <c r="M30" s="10" t="str">
        <f t="shared" si="7"/>
        <v>DDP</v>
      </c>
      <c r="N30" s="25">
        <f t="shared" si="7"/>
        <v>1</v>
      </c>
      <c r="O30" s="10" t="s">
        <v>109</v>
      </c>
      <c r="P30" s="10">
        <v>2</v>
      </c>
      <c r="Q30" s="26">
        <f t="shared" si="4"/>
        <v>4642.8571428571422</v>
      </c>
      <c r="R30" s="27">
        <f t="shared" si="5"/>
        <v>9285.7142857142844</v>
      </c>
      <c r="S30" s="27">
        <v>10400</v>
      </c>
      <c r="T30" s="27"/>
      <c r="U30" s="10">
        <v>2022</v>
      </c>
      <c r="V30" s="28"/>
      <c r="W30" s="40"/>
      <c r="X30" s="40"/>
    </row>
    <row r="31" spans="1:24" ht="65.099999999999994" customHeight="1" x14ac:dyDescent="0.2">
      <c r="A31" s="10" t="s">
        <v>72</v>
      </c>
      <c r="B31" s="10" t="s">
        <v>71</v>
      </c>
      <c r="C31" s="24" t="s">
        <v>131</v>
      </c>
      <c r="D31" s="10" t="s">
        <v>271</v>
      </c>
      <c r="E31" s="10" t="s">
        <v>272</v>
      </c>
      <c r="F31" s="10"/>
      <c r="G31" s="10" t="str">
        <f t="shared" si="6"/>
        <v>ОИ</v>
      </c>
      <c r="H31" s="25">
        <f t="shared" si="6"/>
        <v>0</v>
      </c>
      <c r="I31" s="10">
        <f t="shared" si="3"/>
        <v>710000000</v>
      </c>
      <c r="J31" s="10" t="s">
        <v>216</v>
      </c>
      <c r="K31" s="10" t="s">
        <v>333</v>
      </c>
      <c r="L31" s="10" t="s">
        <v>207</v>
      </c>
      <c r="M31" s="10" t="str">
        <f t="shared" si="7"/>
        <v>DDP</v>
      </c>
      <c r="N31" s="25">
        <f t="shared" si="7"/>
        <v>1</v>
      </c>
      <c r="O31" s="10" t="s">
        <v>109</v>
      </c>
      <c r="P31" s="10">
        <v>6</v>
      </c>
      <c r="Q31" s="26">
        <f t="shared" si="4"/>
        <v>1071.4285714285713</v>
      </c>
      <c r="R31" s="27">
        <f t="shared" si="5"/>
        <v>6428.5714285714275</v>
      </c>
      <c r="S31" s="27">
        <v>7200</v>
      </c>
      <c r="T31" s="27"/>
      <c r="U31" s="10">
        <v>2022</v>
      </c>
      <c r="V31" s="28"/>
      <c r="W31" s="40"/>
      <c r="X31" s="40"/>
    </row>
    <row r="32" spans="1:24" ht="65.099999999999994" customHeight="1" x14ac:dyDescent="0.2">
      <c r="A32" s="10" t="s">
        <v>200</v>
      </c>
      <c r="B32" s="10" t="s">
        <v>71</v>
      </c>
      <c r="C32" s="24" t="s">
        <v>129</v>
      </c>
      <c r="D32" s="10" t="s">
        <v>77</v>
      </c>
      <c r="E32" s="10" t="s">
        <v>252</v>
      </c>
      <c r="F32" s="10"/>
      <c r="G32" s="10" t="str">
        <f>G25</f>
        <v>ОИ</v>
      </c>
      <c r="H32" s="25">
        <f>H25</f>
        <v>0</v>
      </c>
      <c r="I32" s="10">
        <f t="shared" si="3"/>
        <v>710000000</v>
      </c>
      <c r="J32" s="10" t="s">
        <v>216</v>
      </c>
      <c r="K32" s="10" t="s">
        <v>333</v>
      </c>
      <c r="L32" s="10" t="s">
        <v>207</v>
      </c>
      <c r="M32" s="10" t="str">
        <f>M25</f>
        <v>DDP</v>
      </c>
      <c r="N32" s="25">
        <f>N25</f>
        <v>1</v>
      </c>
      <c r="O32" s="10" t="s">
        <v>108</v>
      </c>
      <c r="P32" s="10">
        <v>10</v>
      </c>
      <c r="Q32" s="26">
        <f t="shared" si="4"/>
        <v>759.82142857142856</v>
      </c>
      <c r="R32" s="27">
        <f t="shared" si="5"/>
        <v>7598.2142857142853</v>
      </c>
      <c r="S32" s="27">
        <v>8510</v>
      </c>
      <c r="T32" s="27"/>
      <c r="U32" s="10">
        <v>2022</v>
      </c>
      <c r="V32" s="28"/>
      <c r="W32" s="40"/>
      <c r="X32" s="40"/>
    </row>
    <row r="33" spans="1:24" ht="65.099999999999994" customHeight="1" x14ac:dyDescent="0.2">
      <c r="A33" s="10" t="s">
        <v>74</v>
      </c>
      <c r="B33" s="10" t="s">
        <v>71</v>
      </c>
      <c r="C33" s="24" t="s">
        <v>129</v>
      </c>
      <c r="D33" s="10" t="s">
        <v>77</v>
      </c>
      <c r="E33" s="10" t="s">
        <v>253</v>
      </c>
      <c r="F33" s="10"/>
      <c r="G33" s="10" t="str">
        <f>G25</f>
        <v>ОИ</v>
      </c>
      <c r="H33" s="25">
        <f>H25</f>
        <v>0</v>
      </c>
      <c r="I33" s="10">
        <f t="shared" si="3"/>
        <v>710000000</v>
      </c>
      <c r="J33" s="10" t="s">
        <v>216</v>
      </c>
      <c r="K33" s="10" t="s">
        <v>333</v>
      </c>
      <c r="L33" s="10" t="s">
        <v>207</v>
      </c>
      <c r="M33" s="10" t="str">
        <f>M25</f>
        <v>DDP</v>
      </c>
      <c r="N33" s="25">
        <f>N25</f>
        <v>1</v>
      </c>
      <c r="O33" s="10" t="s">
        <v>108</v>
      </c>
      <c r="P33" s="10">
        <v>5</v>
      </c>
      <c r="Q33" s="26">
        <f t="shared" si="4"/>
        <v>1785.7142857142856</v>
      </c>
      <c r="R33" s="27">
        <f t="shared" si="5"/>
        <v>8928.5714285714275</v>
      </c>
      <c r="S33" s="27">
        <v>10000</v>
      </c>
      <c r="T33" s="27"/>
      <c r="U33" s="10">
        <v>2022</v>
      </c>
      <c r="V33" s="28"/>
      <c r="W33" s="40"/>
      <c r="X33" s="40"/>
    </row>
    <row r="34" spans="1:24" ht="65.099999999999994" customHeight="1" x14ac:dyDescent="0.2">
      <c r="A34" s="10" t="s">
        <v>78</v>
      </c>
      <c r="B34" s="10" t="s">
        <v>71</v>
      </c>
      <c r="C34" s="24" t="s">
        <v>127</v>
      </c>
      <c r="D34" s="10" t="s">
        <v>266</v>
      </c>
      <c r="E34" s="10" t="s">
        <v>267</v>
      </c>
      <c r="F34" s="10"/>
      <c r="G34" s="10" t="str">
        <f t="shared" ref="G34:H35" si="8">G33</f>
        <v>ОИ</v>
      </c>
      <c r="H34" s="25">
        <f t="shared" si="8"/>
        <v>0</v>
      </c>
      <c r="I34" s="10">
        <f t="shared" si="3"/>
        <v>710000000</v>
      </c>
      <c r="J34" s="10" t="s">
        <v>216</v>
      </c>
      <c r="K34" s="10" t="s">
        <v>333</v>
      </c>
      <c r="L34" s="10" t="s">
        <v>207</v>
      </c>
      <c r="M34" s="10" t="str">
        <f>M33</f>
        <v>DDP</v>
      </c>
      <c r="N34" s="25">
        <f>N33</f>
        <v>1</v>
      </c>
      <c r="O34" s="10" t="s">
        <v>108</v>
      </c>
      <c r="P34" s="10">
        <v>2</v>
      </c>
      <c r="Q34" s="26">
        <f t="shared" si="4"/>
        <v>7946.4285714285706</v>
      </c>
      <c r="R34" s="27">
        <f t="shared" si="5"/>
        <v>15892.857142857141</v>
      </c>
      <c r="S34" s="27">
        <v>17800</v>
      </c>
      <c r="T34" s="27"/>
      <c r="U34" s="10">
        <v>2022</v>
      </c>
      <c r="V34" s="28"/>
      <c r="W34" s="40"/>
      <c r="X34" s="40"/>
    </row>
    <row r="35" spans="1:24" ht="65.099999999999994" customHeight="1" x14ac:dyDescent="0.2">
      <c r="A35" s="10" t="s">
        <v>79</v>
      </c>
      <c r="B35" s="10" t="s">
        <v>71</v>
      </c>
      <c r="C35" s="24" t="s">
        <v>127</v>
      </c>
      <c r="D35" s="10" t="s">
        <v>266</v>
      </c>
      <c r="E35" s="10" t="s">
        <v>265</v>
      </c>
      <c r="F35" s="10"/>
      <c r="G35" s="10" t="str">
        <f t="shared" si="8"/>
        <v>ОИ</v>
      </c>
      <c r="H35" s="25">
        <f t="shared" si="8"/>
        <v>0</v>
      </c>
      <c r="I35" s="10">
        <f t="shared" si="3"/>
        <v>710000000</v>
      </c>
      <c r="J35" s="10" t="s">
        <v>216</v>
      </c>
      <c r="K35" s="10" t="s">
        <v>333</v>
      </c>
      <c r="L35" s="10" t="s">
        <v>207</v>
      </c>
      <c r="M35" s="10" t="str">
        <f t="shared" ref="M35" si="9">M34</f>
        <v>DDP</v>
      </c>
      <c r="N35" s="25">
        <f>N34</f>
        <v>1</v>
      </c>
      <c r="O35" s="10" t="s">
        <v>108</v>
      </c>
      <c r="P35" s="10">
        <v>2</v>
      </c>
      <c r="Q35" s="26">
        <f t="shared" si="4"/>
        <v>6249.9999999999991</v>
      </c>
      <c r="R35" s="27">
        <f t="shared" si="5"/>
        <v>12499.999999999998</v>
      </c>
      <c r="S35" s="27">
        <v>14000</v>
      </c>
      <c r="T35" s="27"/>
      <c r="U35" s="10">
        <v>2022</v>
      </c>
      <c r="V35" s="28"/>
      <c r="W35" s="40"/>
      <c r="X35" s="40"/>
    </row>
    <row r="36" spans="1:24" ht="65.099999999999994" customHeight="1" x14ac:dyDescent="0.2">
      <c r="A36" s="10" t="s">
        <v>201</v>
      </c>
      <c r="B36" s="10" t="s">
        <v>71</v>
      </c>
      <c r="C36" s="24" t="s">
        <v>128</v>
      </c>
      <c r="D36" s="10" t="s">
        <v>264</v>
      </c>
      <c r="E36" s="10" t="s">
        <v>263</v>
      </c>
      <c r="F36" s="10"/>
      <c r="G36" s="10" t="str">
        <f t="shared" ref="G36:H36" si="10">G35</f>
        <v>ОИ</v>
      </c>
      <c r="H36" s="25">
        <f t="shared" si="10"/>
        <v>0</v>
      </c>
      <c r="I36" s="10">
        <f t="shared" si="3"/>
        <v>710000000</v>
      </c>
      <c r="J36" s="10" t="s">
        <v>216</v>
      </c>
      <c r="K36" s="10" t="s">
        <v>333</v>
      </c>
      <c r="L36" s="10" t="s">
        <v>207</v>
      </c>
      <c r="M36" s="10" t="s">
        <v>22</v>
      </c>
      <c r="N36" s="25">
        <v>1</v>
      </c>
      <c r="O36" s="10" t="s">
        <v>108</v>
      </c>
      <c r="P36" s="10">
        <v>400</v>
      </c>
      <c r="Q36" s="26">
        <f t="shared" si="4"/>
        <v>714.28571428571422</v>
      </c>
      <c r="R36" s="27">
        <f t="shared" si="5"/>
        <v>285714.28571428568</v>
      </c>
      <c r="S36" s="27">
        <v>320000</v>
      </c>
      <c r="T36" s="27"/>
      <c r="U36" s="10">
        <v>2022</v>
      </c>
      <c r="V36" s="28"/>
      <c r="W36" s="40"/>
      <c r="X36" s="40"/>
    </row>
    <row r="37" spans="1:24" ht="65.099999999999994" customHeight="1" x14ac:dyDescent="0.2">
      <c r="A37" s="10" t="s">
        <v>81</v>
      </c>
      <c r="B37" s="10" t="s">
        <v>71</v>
      </c>
      <c r="C37" s="24" t="s">
        <v>187</v>
      </c>
      <c r="D37" s="10" t="s">
        <v>188</v>
      </c>
      <c r="E37" s="10" t="s">
        <v>189</v>
      </c>
      <c r="F37" s="10"/>
      <c r="G37" s="10" t="str">
        <f t="shared" ref="G37:H37" si="11">G36</f>
        <v>ОИ</v>
      </c>
      <c r="H37" s="25">
        <f t="shared" si="11"/>
        <v>0</v>
      </c>
      <c r="I37" s="10">
        <f t="shared" si="3"/>
        <v>710000000</v>
      </c>
      <c r="J37" s="10" t="s">
        <v>216</v>
      </c>
      <c r="K37" s="10" t="s">
        <v>333</v>
      </c>
      <c r="L37" s="10" t="s">
        <v>207</v>
      </c>
      <c r="M37" s="10" t="s">
        <v>22</v>
      </c>
      <c r="N37" s="25">
        <v>1</v>
      </c>
      <c r="O37" s="10" t="s">
        <v>108</v>
      </c>
      <c r="P37" s="10">
        <v>50</v>
      </c>
      <c r="Q37" s="26">
        <f t="shared" si="4"/>
        <v>589.28571428571422</v>
      </c>
      <c r="R37" s="27">
        <f t="shared" si="5"/>
        <v>29464.28571428571</v>
      </c>
      <c r="S37" s="27">
        <v>33000</v>
      </c>
      <c r="T37" s="27"/>
      <c r="U37" s="10">
        <v>2022</v>
      </c>
      <c r="V37" s="28"/>
      <c r="W37" s="40"/>
      <c r="X37" s="40"/>
    </row>
    <row r="38" spans="1:24" ht="65.099999999999994" customHeight="1" x14ac:dyDescent="0.2">
      <c r="A38" s="10" t="s">
        <v>82</v>
      </c>
      <c r="B38" s="10" t="s">
        <v>71</v>
      </c>
      <c r="C38" s="24" t="s">
        <v>187</v>
      </c>
      <c r="D38" s="10" t="s">
        <v>188</v>
      </c>
      <c r="E38" s="10" t="s">
        <v>190</v>
      </c>
      <c r="F38" s="10"/>
      <c r="G38" s="10" t="str">
        <f t="shared" ref="G38:H38" si="12">G37</f>
        <v>ОИ</v>
      </c>
      <c r="H38" s="25">
        <f t="shared" si="12"/>
        <v>0</v>
      </c>
      <c r="I38" s="10">
        <f t="shared" si="3"/>
        <v>710000000</v>
      </c>
      <c r="J38" s="10" t="s">
        <v>216</v>
      </c>
      <c r="K38" s="10" t="s">
        <v>333</v>
      </c>
      <c r="L38" s="10" t="s">
        <v>207</v>
      </c>
      <c r="M38" s="10" t="str">
        <f>M37</f>
        <v>DDP</v>
      </c>
      <c r="N38" s="25">
        <f>N37</f>
        <v>1</v>
      </c>
      <c r="O38" s="10" t="s">
        <v>108</v>
      </c>
      <c r="P38" s="10">
        <v>30</v>
      </c>
      <c r="Q38" s="26">
        <f t="shared" si="4"/>
        <v>714.28571428571422</v>
      </c>
      <c r="R38" s="27">
        <f t="shared" si="5"/>
        <v>21428.571428571428</v>
      </c>
      <c r="S38" s="27">
        <v>24000</v>
      </c>
      <c r="T38" s="27"/>
      <c r="U38" s="10">
        <v>2022</v>
      </c>
      <c r="V38" s="28"/>
      <c r="W38" s="40"/>
      <c r="X38" s="40"/>
    </row>
    <row r="39" spans="1:24" ht="65.099999999999994" customHeight="1" x14ac:dyDescent="0.2">
      <c r="A39" s="10" t="s">
        <v>80</v>
      </c>
      <c r="B39" s="10" t="s">
        <v>71</v>
      </c>
      <c r="C39" s="24" t="s">
        <v>187</v>
      </c>
      <c r="D39" s="10" t="s">
        <v>188</v>
      </c>
      <c r="E39" s="10" t="s">
        <v>191</v>
      </c>
      <c r="F39" s="10"/>
      <c r="G39" s="10" t="str">
        <f t="shared" ref="G39:H39" si="13">G38</f>
        <v>ОИ</v>
      </c>
      <c r="H39" s="25">
        <f t="shared" si="13"/>
        <v>0</v>
      </c>
      <c r="I39" s="10">
        <f t="shared" si="3"/>
        <v>710000000</v>
      </c>
      <c r="J39" s="10" t="s">
        <v>216</v>
      </c>
      <c r="K39" s="10" t="s">
        <v>333</v>
      </c>
      <c r="L39" s="10" t="s">
        <v>207</v>
      </c>
      <c r="M39" s="10" t="str">
        <f>M38</f>
        <v>DDP</v>
      </c>
      <c r="N39" s="25">
        <f>N38</f>
        <v>1</v>
      </c>
      <c r="O39" s="10" t="s">
        <v>108</v>
      </c>
      <c r="P39" s="10">
        <v>2</v>
      </c>
      <c r="Q39" s="26">
        <f t="shared" si="4"/>
        <v>1428.5714285714284</v>
      </c>
      <c r="R39" s="27">
        <f t="shared" si="5"/>
        <v>2857.1428571428569</v>
      </c>
      <c r="S39" s="27">
        <v>3200</v>
      </c>
      <c r="T39" s="27"/>
      <c r="U39" s="10">
        <v>2022</v>
      </c>
      <c r="V39" s="28"/>
      <c r="W39" s="40"/>
      <c r="X39" s="40"/>
    </row>
    <row r="40" spans="1:24" ht="65.099999999999994" customHeight="1" x14ac:dyDescent="0.2">
      <c r="A40" s="10" t="s">
        <v>83</v>
      </c>
      <c r="B40" s="10" t="s">
        <v>71</v>
      </c>
      <c r="C40" s="24" t="s">
        <v>130</v>
      </c>
      <c r="D40" s="10" t="s">
        <v>76</v>
      </c>
      <c r="E40" s="10" t="s">
        <v>288</v>
      </c>
      <c r="F40" s="10"/>
      <c r="G40" s="10" t="str">
        <f>G46</f>
        <v>ОИ</v>
      </c>
      <c r="H40" s="25">
        <f>H46</f>
        <v>0</v>
      </c>
      <c r="I40" s="10">
        <f t="shared" si="3"/>
        <v>710000000</v>
      </c>
      <c r="J40" s="10" t="s">
        <v>216</v>
      </c>
      <c r="K40" s="10" t="s">
        <v>333</v>
      </c>
      <c r="L40" s="10" t="s">
        <v>207</v>
      </c>
      <c r="M40" s="10" t="str">
        <f>M46</f>
        <v>DDP</v>
      </c>
      <c r="N40" s="25">
        <f>N46</f>
        <v>1</v>
      </c>
      <c r="O40" s="10" t="s">
        <v>108</v>
      </c>
      <c r="P40" s="10">
        <v>10</v>
      </c>
      <c r="Q40" s="26">
        <f t="shared" si="4"/>
        <v>1160.7142857142858</v>
      </c>
      <c r="R40" s="27">
        <f t="shared" si="5"/>
        <v>11607.142857142857</v>
      </c>
      <c r="S40" s="27">
        <v>13000</v>
      </c>
      <c r="T40" s="27"/>
      <c r="U40" s="10">
        <v>2022</v>
      </c>
      <c r="V40" s="28"/>
      <c r="W40" s="40"/>
      <c r="X40" s="40"/>
    </row>
    <row r="41" spans="1:24" ht="65.099999999999994" customHeight="1" x14ac:dyDescent="0.2">
      <c r="A41" s="10" t="s">
        <v>84</v>
      </c>
      <c r="B41" s="10" t="s">
        <v>71</v>
      </c>
      <c r="C41" s="24" t="s">
        <v>289</v>
      </c>
      <c r="D41" s="10" t="s">
        <v>290</v>
      </c>
      <c r="E41" s="10" t="s">
        <v>291</v>
      </c>
      <c r="F41" s="10"/>
      <c r="G41" s="10" t="str">
        <f>G47</f>
        <v>ОИ</v>
      </c>
      <c r="H41" s="25">
        <f>H47</f>
        <v>0</v>
      </c>
      <c r="I41" s="10">
        <f t="shared" si="3"/>
        <v>710000000</v>
      </c>
      <c r="J41" s="10" t="s">
        <v>216</v>
      </c>
      <c r="K41" s="10" t="s">
        <v>333</v>
      </c>
      <c r="L41" s="10" t="s">
        <v>207</v>
      </c>
      <c r="M41" s="10" t="str">
        <f>M47</f>
        <v>DDP</v>
      </c>
      <c r="N41" s="25">
        <f>N47</f>
        <v>1</v>
      </c>
      <c r="O41" s="10" t="s">
        <v>108</v>
      </c>
      <c r="P41" s="10">
        <v>4</v>
      </c>
      <c r="Q41" s="26">
        <f t="shared" si="4"/>
        <v>29455.357142857141</v>
      </c>
      <c r="R41" s="27">
        <f t="shared" si="5"/>
        <v>117821.42857142857</v>
      </c>
      <c r="S41" s="27">
        <v>131960</v>
      </c>
      <c r="T41" s="27"/>
      <c r="U41" s="10">
        <v>2022</v>
      </c>
      <c r="V41" s="28"/>
      <c r="W41" s="40"/>
      <c r="X41" s="40"/>
    </row>
    <row r="42" spans="1:24" ht="64.900000000000006" customHeight="1" x14ac:dyDescent="0.2">
      <c r="A42" s="10" t="s">
        <v>85</v>
      </c>
      <c r="B42" s="10" t="s">
        <v>71</v>
      </c>
      <c r="C42" s="24" t="s">
        <v>139</v>
      </c>
      <c r="D42" s="10" t="s">
        <v>275</v>
      </c>
      <c r="E42" s="10" t="s">
        <v>275</v>
      </c>
      <c r="F42" s="10"/>
      <c r="G42" s="10" t="s">
        <v>23</v>
      </c>
      <c r="H42" s="25">
        <v>0</v>
      </c>
      <c r="I42" s="10">
        <f t="shared" si="3"/>
        <v>710000000</v>
      </c>
      <c r="J42" s="10" t="s">
        <v>216</v>
      </c>
      <c r="K42" s="10" t="s">
        <v>333</v>
      </c>
      <c r="L42" s="10" t="s">
        <v>207</v>
      </c>
      <c r="M42" s="10" t="s">
        <v>22</v>
      </c>
      <c r="N42" s="25">
        <v>1</v>
      </c>
      <c r="O42" s="10" t="s">
        <v>108</v>
      </c>
      <c r="P42" s="10">
        <v>9</v>
      </c>
      <c r="Q42" s="26">
        <f t="shared" si="0"/>
        <v>7133.9285714285706</v>
      </c>
      <c r="R42" s="27">
        <f t="shared" si="1"/>
        <v>64205.357142857138</v>
      </c>
      <c r="S42" s="27">
        <v>71910</v>
      </c>
      <c r="T42" s="27"/>
      <c r="U42" s="10">
        <v>2022</v>
      </c>
      <c r="V42" s="28"/>
      <c r="W42" s="40"/>
      <c r="X42" s="40"/>
    </row>
    <row r="43" spans="1:24" ht="65.099999999999994" customHeight="1" x14ac:dyDescent="0.2">
      <c r="A43" s="10" t="s">
        <v>86</v>
      </c>
      <c r="B43" s="10" t="s">
        <v>71</v>
      </c>
      <c r="C43" s="24" t="s">
        <v>136</v>
      </c>
      <c r="D43" s="10" t="s">
        <v>276</v>
      </c>
      <c r="E43" s="10" t="s">
        <v>276</v>
      </c>
      <c r="F43" s="10"/>
      <c r="G43" s="10" t="s">
        <v>23</v>
      </c>
      <c r="H43" s="25">
        <v>0</v>
      </c>
      <c r="I43" s="10">
        <f t="shared" si="3"/>
        <v>710000000</v>
      </c>
      <c r="J43" s="10" t="s">
        <v>216</v>
      </c>
      <c r="K43" s="10" t="s">
        <v>333</v>
      </c>
      <c r="L43" s="10" t="s">
        <v>207</v>
      </c>
      <c r="M43" s="10" t="s">
        <v>22</v>
      </c>
      <c r="N43" s="25">
        <v>1</v>
      </c>
      <c r="O43" s="10" t="s">
        <v>108</v>
      </c>
      <c r="P43" s="10">
        <v>2</v>
      </c>
      <c r="Q43" s="26">
        <f t="shared" si="0"/>
        <v>4910.7142857142853</v>
      </c>
      <c r="R43" s="27">
        <f t="shared" si="1"/>
        <v>9821.4285714285706</v>
      </c>
      <c r="S43" s="27">
        <v>11000</v>
      </c>
      <c r="T43" s="27"/>
      <c r="U43" s="10">
        <v>2022</v>
      </c>
      <c r="V43" s="28"/>
      <c r="W43" s="40"/>
      <c r="X43" s="40"/>
    </row>
    <row r="44" spans="1:24" ht="65.099999999999994" customHeight="1" x14ac:dyDescent="0.2">
      <c r="A44" s="10" t="s">
        <v>87</v>
      </c>
      <c r="B44" s="10" t="s">
        <v>71</v>
      </c>
      <c r="C44" s="24" t="s">
        <v>146</v>
      </c>
      <c r="D44" s="10" t="s">
        <v>277</v>
      </c>
      <c r="E44" s="10" t="s">
        <v>277</v>
      </c>
      <c r="F44" s="10"/>
      <c r="G44" s="10" t="s">
        <v>23</v>
      </c>
      <c r="H44" s="25">
        <v>1</v>
      </c>
      <c r="I44" s="10">
        <f t="shared" si="3"/>
        <v>710000000</v>
      </c>
      <c r="J44" s="10" t="s">
        <v>216</v>
      </c>
      <c r="K44" s="10" t="s">
        <v>333</v>
      </c>
      <c r="L44" s="10" t="s">
        <v>207</v>
      </c>
      <c r="M44" s="10" t="s">
        <v>22</v>
      </c>
      <c r="N44" s="25">
        <v>1</v>
      </c>
      <c r="O44" s="10" t="s">
        <v>108</v>
      </c>
      <c r="P44" s="10">
        <v>1</v>
      </c>
      <c r="Q44" s="26">
        <f t="shared" si="0"/>
        <v>4464.2857142857138</v>
      </c>
      <c r="R44" s="27">
        <f t="shared" si="1"/>
        <v>4464.2857142857138</v>
      </c>
      <c r="S44" s="27">
        <v>5000</v>
      </c>
      <c r="T44" s="27"/>
      <c r="U44" s="10">
        <v>2022</v>
      </c>
      <c r="V44" s="28"/>
      <c r="W44" s="40"/>
      <c r="X44" s="40"/>
    </row>
    <row r="45" spans="1:24" ht="65.099999999999994" customHeight="1" x14ac:dyDescent="0.2">
      <c r="A45" s="10" t="s">
        <v>88</v>
      </c>
      <c r="B45" s="10" t="s">
        <v>71</v>
      </c>
      <c r="C45" s="24" t="s">
        <v>135</v>
      </c>
      <c r="D45" s="10" t="s">
        <v>278</v>
      </c>
      <c r="E45" s="10" t="s">
        <v>278</v>
      </c>
      <c r="F45" s="10"/>
      <c r="G45" s="10" t="s">
        <v>23</v>
      </c>
      <c r="H45" s="25">
        <v>0</v>
      </c>
      <c r="I45" s="10">
        <f t="shared" si="3"/>
        <v>710000000</v>
      </c>
      <c r="J45" s="10" t="s">
        <v>216</v>
      </c>
      <c r="K45" s="10" t="s">
        <v>333</v>
      </c>
      <c r="L45" s="10" t="s">
        <v>207</v>
      </c>
      <c r="M45" s="10" t="s">
        <v>22</v>
      </c>
      <c r="N45" s="25">
        <v>1</v>
      </c>
      <c r="O45" s="10" t="s">
        <v>108</v>
      </c>
      <c r="P45" s="10">
        <v>1</v>
      </c>
      <c r="Q45" s="26">
        <f t="shared" si="0"/>
        <v>26776.78571428571</v>
      </c>
      <c r="R45" s="27">
        <f t="shared" si="1"/>
        <v>26776.78571428571</v>
      </c>
      <c r="S45" s="27">
        <v>29990</v>
      </c>
      <c r="T45" s="27"/>
      <c r="U45" s="10">
        <v>2022</v>
      </c>
      <c r="V45" s="28"/>
      <c r="W45" s="40"/>
      <c r="X45" s="40"/>
    </row>
    <row r="46" spans="1:24" ht="65.099999999999994" customHeight="1" x14ac:dyDescent="0.2">
      <c r="A46" s="10" t="s">
        <v>89</v>
      </c>
      <c r="B46" s="10" t="s">
        <v>71</v>
      </c>
      <c r="C46" s="24" t="s">
        <v>135</v>
      </c>
      <c r="D46" s="10" t="s">
        <v>279</v>
      </c>
      <c r="E46" s="10" t="s">
        <v>279</v>
      </c>
      <c r="F46" s="10"/>
      <c r="G46" s="10" t="s">
        <v>23</v>
      </c>
      <c r="H46" s="25">
        <v>0</v>
      </c>
      <c r="I46" s="10">
        <f t="shared" si="3"/>
        <v>710000000</v>
      </c>
      <c r="J46" s="10" t="s">
        <v>216</v>
      </c>
      <c r="K46" s="10" t="s">
        <v>333</v>
      </c>
      <c r="L46" s="10" t="s">
        <v>207</v>
      </c>
      <c r="M46" s="10" t="s">
        <v>22</v>
      </c>
      <c r="N46" s="25">
        <v>1</v>
      </c>
      <c r="O46" s="10" t="s">
        <v>108</v>
      </c>
      <c r="P46" s="10">
        <v>1</v>
      </c>
      <c r="Q46" s="26">
        <f t="shared" si="0"/>
        <v>6249.9999999999991</v>
      </c>
      <c r="R46" s="27">
        <f t="shared" si="1"/>
        <v>6249.9999999999991</v>
      </c>
      <c r="S46" s="27">
        <v>7000</v>
      </c>
      <c r="T46" s="27"/>
      <c r="U46" s="10">
        <v>2022</v>
      </c>
      <c r="V46" s="28"/>
      <c r="W46" s="40"/>
      <c r="X46" s="40"/>
    </row>
    <row r="47" spans="1:24" ht="65.099999999999994" customHeight="1" x14ac:dyDescent="0.2">
      <c r="A47" s="10" t="s">
        <v>90</v>
      </c>
      <c r="B47" s="10" t="s">
        <v>71</v>
      </c>
      <c r="C47" s="24" t="s">
        <v>134</v>
      </c>
      <c r="D47" s="10" t="s">
        <v>280</v>
      </c>
      <c r="E47" s="10" t="s">
        <v>280</v>
      </c>
      <c r="F47" s="10"/>
      <c r="G47" s="10" t="str">
        <f>G46</f>
        <v>ОИ</v>
      </c>
      <c r="H47" s="25">
        <f>H46</f>
        <v>0</v>
      </c>
      <c r="I47" s="10">
        <f t="shared" si="3"/>
        <v>710000000</v>
      </c>
      <c r="J47" s="10" t="s">
        <v>216</v>
      </c>
      <c r="K47" s="10" t="s">
        <v>333</v>
      </c>
      <c r="L47" s="10" t="s">
        <v>207</v>
      </c>
      <c r="M47" s="10" t="str">
        <f>M46</f>
        <v>DDP</v>
      </c>
      <c r="N47" s="25">
        <f t="shared" ref="N47:N48" si="14">N46</f>
        <v>1</v>
      </c>
      <c r="O47" s="10" t="s">
        <v>108</v>
      </c>
      <c r="P47" s="10">
        <v>8</v>
      </c>
      <c r="Q47" s="26">
        <f t="shared" si="0"/>
        <v>26785.714285714283</v>
      </c>
      <c r="R47" s="27">
        <f t="shared" si="1"/>
        <v>214285.71428571426</v>
      </c>
      <c r="S47" s="27">
        <v>240000</v>
      </c>
      <c r="T47" s="27"/>
      <c r="U47" s="10">
        <v>2022</v>
      </c>
      <c r="V47" s="28"/>
      <c r="W47" s="40"/>
      <c r="X47" s="40"/>
    </row>
    <row r="48" spans="1:24" ht="65.099999999999994" customHeight="1" x14ac:dyDescent="0.2">
      <c r="A48" s="10" t="s">
        <v>202</v>
      </c>
      <c r="B48" s="10" t="s">
        <v>71</v>
      </c>
      <c r="C48" s="24" t="s">
        <v>133</v>
      </c>
      <c r="D48" s="10" t="s">
        <v>281</v>
      </c>
      <c r="E48" s="10" t="s">
        <v>281</v>
      </c>
      <c r="F48" s="10"/>
      <c r="G48" s="10" t="str">
        <f t="shared" ref="G48" si="15">G47</f>
        <v>ОИ</v>
      </c>
      <c r="H48" s="25">
        <f>H47</f>
        <v>0</v>
      </c>
      <c r="I48" s="10">
        <f t="shared" si="3"/>
        <v>710000000</v>
      </c>
      <c r="J48" s="10" t="s">
        <v>216</v>
      </c>
      <c r="K48" s="10" t="s">
        <v>333</v>
      </c>
      <c r="L48" s="10" t="s">
        <v>207</v>
      </c>
      <c r="M48" s="10" t="str">
        <f>M47</f>
        <v>DDP</v>
      </c>
      <c r="N48" s="25">
        <f t="shared" si="14"/>
        <v>1</v>
      </c>
      <c r="O48" s="10" t="s">
        <v>108</v>
      </c>
      <c r="P48" s="10">
        <v>4</v>
      </c>
      <c r="Q48" s="26">
        <f t="shared" si="0"/>
        <v>8928.5714285714275</v>
      </c>
      <c r="R48" s="27">
        <f t="shared" si="1"/>
        <v>35714.28571428571</v>
      </c>
      <c r="S48" s="27">
        <v>40000</v>
      </c>
      <c r="T48" s="27"/>
      <c r="U48" s="10">
        <v>2022</v>
      </c>
      <c r="V48" s="28"/>
      <c r="W48" s="40"/>
      <c r="X48" s="40"/>
    </row>
    <row r="49" spans="1:24" ht="65.099999999999994" customHeight="1" x14ac:dyDescent="0.2">
      <c r="A49" s="10" t="s">
        <v>203</v>
      </c>
      <c r="B49" s="10" t="s">
        <v>71</v>
      </c>
      <c r="C49" s="24" t="s">
        <v>139</v>
      </c>
      <c r="D49" s="10" t="s">
        <v>273</v>
      </c>
      <c r="E49" s="10" t="s">
        <v>274</v>
      </c>
      <c r="F49" s="10"/>
      <c r="G49" s="10" t="s">
        <v>23</v>
      </c>
      <c r="H49" s="25">
        <v>0</v>
      </c>
      <c r="I49" s="10">
        <f t="shared" si="3"/>
        <v>710000000</v>
      </c>
      <c r="J49" s="10" t="s">
        <v>216</v>
      </c>
      <c r="K49" s="10" t="s">
        <v>333</v>
      </c>
      <c r="L49" s="10" t="s">
        <v>207</v>
      </c>
      <c r="M49" s="10" t="s">
        <v>22</v>
      </c>
      <c r="N49" s="25">
        <v>1</v>
      </c>
      <c r="O49" s="10" t="s">
        <v>108</v>
      </c>
      <c r="P49" s="10">
        <v>2</v>
      </c>
      <c r="Q49" s="26">
        <f>R49/P49</f>
        <v>5348.2142857142853</v>
      </c>
      <c r="R49" s="27">
        <f>S49/1.12</f>
        <v>10696.428571428571</v>
      </c>
      <c r="S49" s="27">
        <v>11980</v>
      </c>
      <c r="T49" s="27"/>
      <c r="U49" s="10">
        <v>2022</v>
      </c>
      <c r="V49" s="28"/>
      <c r="W49" s="40"/>
      <c r="X49" s="40"/>
    </row>
    <row r="50" spans="1:24" ht="65.099999999999994" customHeight="1" x14ac:dyDescent="0.2">
      <c r="A50" s="10" t="s">
        <v>95</v>
      </c>
      <c r="B50" s="10" t="s">
        <v>71</v>
      </c>
      <c r="C50" s="24" t="s">
        <v>233</v>
      </c>
      <c r="D50" s="10" t="s">
        <v>234</v>
      </c>
      <c r="E50" s="10" t="s">
        <v>235</v>
      </c>
      <c r="F50" s="10"/>
      <c r="G50" s="10" t="str">
        <f>G39</f>
        <v>ОИ</v>
      </c>
      <c r="H50" s="25">
        <f>H39</f>
        <v>0</v>
      </c>
      <c r="I50" s="10">
        <f t="shared" si="3"/>
        <v>710000000</v>
      </c>
      <c r="J50" s="10" t="s">
        <v>216</v>
      </c>
      <c r="K50" s="10" t="s">
        <v>333</v>
      </c>
      <c r="L50" s="10" t="s">
        <v>207</v>
      </c>
      <c r="M50" s="10" t="str">
        <f>M39</f>
        <v>DDP</v>
      </c>
      <c r="N50" s="25">
        <f>N39</f>
        <v>1</v>
      </c>
      <c r="O50" s="10" t="s">
        <v>108</v>
      </c>
      <c r="P50" s="10">
        <v>1</v>
      </c>
      <c r="Q50" s="27">
        <f t="shared" ref="Q50:Q58" si="16">R50/P50</f>
        <v>473214.28571428568</v>
      </c>
      <c r="R50" s="27">
        <f t="shared" ref="R50:R58" si="17">S50/1.12</f>
        <v>473214.28571428568</v>
      </c>
      <c r="S50" s="37">
        <v>530000</v>
      </c>
      <c r="T50" s="27"/>
      <c r="U50" s="10">
        <v>2022</v>
      </c>
      <c r="V50" s="28"/>
      <c r="W50" s="40"/>
      <c r="X50" s="40"/>
    </row>
    <row r="51" spans="1:24" ht="65.099999999999994" customHeight="1" x14ac:dyDescent="0.2">
      <c r="A51" s="10" t="s">
        <v>204</v>
      </c>
      <c r="B51" s="10" t="s">
        <v>71</v>
      </c>
      <c r="C51" s="24" t="s">
        <v>233</v>
      </c>
      <c r="D51" s="10" t="s">
        <v>234</v>
      </c>
      <c r="E51" s="10" t="s">
        <v>235</v>
      </c>
      <c r="F51" s="10"/>
      <c r="G51" s="10" t="str">
        <f>G40</f>
        <v>ОИ</v>
      </c>
      <c r="H51" s="25">
        <f>H40</f>
        <v>0</v>
      </c>
      <c r="I51" s="10">
        <f t="shared" si="3"/>
        <v>710000000</v>
      </c>
      <c r="J51" s="10" t="s">
        <v>216</v>
      </c>
      <c r="K51" s="10" t="s">
        <v>333</v>
      </c>
      <c r="L51" s="10" t="s">
        <v>207</v>
      </c>
      <c r="M51" s="10" t="str">
        <f>M40</f>
        <v>DDP</v>
      </c>
      <c r="N51" s="25">
        <f>N40</f>
        <v>1</v>
      </c>
      <c r="O51" s="10" t="s">
        <v>108</v>
      </c>
      <c r="P51" s="10">
        <v>1</v>
      </c>
      <c r="Q51" s="27">
        <f t="shared" ref="Q51" si="18">R51/P51</f>
        <v>437499.99999999994</v>
      </c>
      <c r="R51" s="27">
        <f t="shared" ref="R51" si="19">S51/1.12</f>
        <v>437499.99999999994</v>
      </c>
      <c r="S51" s="37">
        <v>490000</v>
      </c>
      <c r="T51" s="27"/>
      <c r="U51" s="10">
        <v>2022</v>
      </c>
      <c r="V51" s="28"/>
      <c r="W51" s="40"/>
      <c r="X51" s="40"/>
    </row>
    <row r="52" spans="1:24" ht="65.099999999999994" customHeight="1" x14ac:dyDescent="0.2">
      <c r="A52" s="10" t="s">
        <v>205</v>
      </c>
      <c r="B52" s="10" t="s">
        <v>71</v>
      </c>
      <c r="C52" s="24" t="s">
        <v>239</v>
      </c>
      <c r="D52" s="10" t="s">
        <v>236</v>
      </c>
      <c r="E52" s="10" t="s">
        <v>237</v>
      </c>
      <c r="F52" s="10"/>
      <c r="G52" s="10" t="str">
        <f>G50</f>
        <v>ОИ</v>
      </c>
      <c r="H52" s="25">
        <f>H50</f>
        <v>0</v>
      </c>
      <c r="I52" s="10">
        <f t="shared" si="3"/>
        <v>710000000</v>
      </c>
      <c r="J52" s="10" t="s">
        <v>216</v>
      </c>
      <c r="K52" s="10" t="s">
        <v>333</v>
      </c>
      <c r="L52" s="10" t="s">
        <v>207</v>
      </c>
      <c r="M52" s="10" t="str">
        <f>M50</f>
        <v>DDP</v>
      </c>
      <c r="N52" s="25">
        <f>N50</f>
        <v>1</v>
      </c>
      <c r="O52" s="10" t="s">
        <v>108</v>
      </c>
      <c r="P52" s="10">
        <v>1</v>
      </c>
      <c r="Q52" s="27">
        <f t="shared" si="16"/>
        <v>626071.42857142852</v>
      </c>
      <c r="R52" s="27">
        <f t="shared" si="17"/>
        <v>626071.42857142852</v>
      </c>
      <c r="S52" s="37">
        <v>701200</v>
      </c>
      <c r="T52" s="27"/>
      <c r="U52" s="10">
        <v>2022</v>
      </c>
      <c r="V52" s="28"/>
      <c r="W52" s="40"/>
      <c r="X52" s="40"/>
    </row>
    <row r="53" spans="1:24" ht="65.099999999999994" customHeight="1" x14ac:dyDescent="0.2">
      <c r="A53" s="10" t="s">
        <v>105</v>
      </c>
      <c r="B53" s="10" t="s">
        <v>71</v>
      </c>
      <c r="C53" s="24" t="s">
        <v>240</v>
      </c>
      <c r="D53" s="10" t="s">
        <v>236</v>
      </c>
      <c r="E53" s="10" t="s">
        <v>238</v>
      </c>
      <c r="F53" s="10"/>
      <c r="G53" s="10" t="str">
        <f t="shared" ref="G53:G54" si="20">G52</f>
        <v>ОИ</v>
      </c>
      <c r="H53" s="25">
        <f>H50</f>
        <v>0</v>
      </c>
      <c r="I53" s="10">
        <f t="shared" si="3"/>
        <v>710000000</v>
      </c>
      <c r="J53" s="10" t="s">
        <v>216</v>
      </c>
      <c r="K53" s="10" t="s">
        <v>333</v>
      </c>
      <c r="L53" s="10" t="s">
        <v>207</v>
      </c>
      <c r="M53" s="10" t="str">
        <f t="shared" ref="M53:N57" si="21">M52</f>
        <v>DDP</v>
      </c>
      <c r="N53" s="25">
        <f t="shared" si="21"/>
        <v>1</v>
      </c>
      <c r="O53" s="10" t="s">
        <v>108</v>
      </c>
      <c r="P53" s="10">
        <v>2</v>
      </c>
      <c r="Q53" s="27">
        <f t="shared" si="16"/>
        <v>363303.57142857142</v>
      </c>
      <c r="R53" s="27">
        <f t="shared" si="17"/>
        <v>726607.14285714284</v>
      </c>
      <c r="S53" s="37">
        <v>813800</v>
      </c>
      <c r="T53" s="27"/>
      <c r="U53" s="10">
        <v>2022</v>
      </c>
      <c r="V53" s="28"/>
      <c r="W53" s="40"/>
      <c r="X53" s="40"/>
    </row>
    <row r="54" spans="1:24" ht="65.099999999999994" customHeight="1" x14ac:dyDescent="0.2">
      <c r="A54" s="10" t="s">
        <v>232</v>
      </c>
      <c r="B54" s="10" t="s">
        <v>71</v>
      </c>
      <c r="C54" s="24" t="s">
        <v>240</v>
      </c>
      <c r="D54" s="10" t="s">
        <v>236</v>
      </c>
      <c r="E54" s="10" t="s">
        <v>238</v>
      </c>
      <c r="F54" s="10"/>
      <c r="G54" s="10" t="str">
        <f t="shared" si="20"/>
        <v>ОИ</v>
      </c>
      <c r="H54" s="25">
        <f>H51</f>
        <v>0</v>
      </c>
      <c r="I54" s="10">
        <f t="shared" si="3"/>
        <v>710000000</v>
      </c>
      <c r="J54" s="10" t="s">
        <v>216</v>
      </c>
      <c r="K54" s="10" t="s">
        <v>333</v>
      </c>
      <c r="L54" s="10" t="s">
        <v>207</v>
      </c>
      <c r="M54" s="10" t="str">
        <f t="shared" si="21"/>
        <v>DDP</v>
      </c>
      <c r="N54" s="25">
        <f t="shared" si="21"/>
        <v>1</v>
      </c>
      <c r="O54" s="10" t="s">
        <v>108</v>
      </c>
      <c r="P54" s="10">
        <v>1</v>
      </c>
      <c r="Q54" s="27">
        <f t="shared" ref="Q54" si="22">R54/P54</f>
        <v>410714.28571428568</v>
      </c>
      <c r="R54" s="27">
        <f t="shared" ref="R54" si="23">S54/1.12</f>
        <v>410714.28571428568</v>
      </c>
      <c r="S54" s="37">
        <v>460000</v>
      </c>
      <c r="T54" s="27"/>
      <c r="U54" s="10">
        <v>2022</v>
      </c>
      <c r="V54" s="28"/>
      <c r="W54" s="40"/>
      <c r="X54" s="40"/>
    </row>
    <row r="55" spans="1:24" ht="65.099999999999994" customHeight="1" x14ac:dyDescent="0.2">
      <c r="A55" s="10" t="s">
        <v>286</v>
      </c>
      <c r="B55" s="10" t="s">
        <v>71</v>
      </c>
      <c r="C55" s="24" t="s">
        <v>126</v>
      </c>
      <c r="D55" s="10" t="s">
        <v>101</v>
      </c>
      <c r="E55" s="10" t="s">
        <v>102</v>
      </c>
      <c r="F55" s="10"/>
      <c r="G55" s="10" t="str">
        <f>G53</f>
        <v>ОИ</v>
      </c>
      <c r="H55" s="25">
        <f>H53</f>
        <v>0</v>
      </c>
      <c r="I55" s="10">
        <f t="shared" si="3"/>
        <v>710000000</v>
      </c>
      <c r="J55" s="10" t="s">
        <v>216</v>
      </c>
      <c r="K55" s="10" t="s">
        <v>333</v>
      </c>
      <c r="L55" s="10" t="s">
        <v>207</v>
      </c>
      <c r="M55" s="10" t="str">
        <f>M53</f>
        <v>DDP</v>
      </c>
      <c r="N55" s="25">
        <f>N53</f>
        <v>1</v>
      </c>
      <c r="O55" s="10" t="s">
        <v>111</v>
      </c>
      <c r="P55" s="10">
        <v>18</v>
      </c>
      <c r="Q55" s="26">
        <f t="shared" si="16"/>
        <v>13392.857142857141</v>
      </c>
      <c r="R55" s="27">
        <f t="shared" si="17"/>
        <v>241071.42857142855</v>
      </c>
      <c r="S55" s="27">
        <v>270000</v>
      </c>
      <c r="T55" s="27"/>
      <c r="U55" s="10">
        <v>2022</v>
      </c>
      <c r="V55" s="28"/>
      <c r="W55" s="40"/>
      <c r="X55" s="40"/>
    </row>
    <row r="56" spans="1:24" ht="65.099999999999994" customHeight="1" x14ac:dyDescent="0.2">
      <c r="A56" s="10" t="s">
        <v>287</v>
      </c>
      <c r="B56" s="10" t="s">
        <v>71</v>
      </c>
      <c r="C56" s="24" t="s">
        <v>125</v>
      </c>
      <c r="D56" s="10" t="s">
        <v>106</v>
      </c>
      <c r="E56" s="10" t="s">
        <v>231</v>
      </c>
      <c r="F56" s="10"/>
      <c r="G56" s="10" t="str">
        <f t="shared" ref="G56:H57" si="24">G55</f>
        <v>ОИ</v>
      </c>
      <c r="H56" s="25">
        <f t="shared" si="24"/>
        <v>0</v>
      </c>
      <c r="I56" s="10">
        <f t="shared" si="3"/>
        <v>710000000</v>
      </c>
      <c r="J56" s="10" t="s">
        <v>216</v>
      </c>
      <c r="K56" s="10" t="s">
        <v>333</v>
      </c>
      <c r="L56" s="10" t="s">
        <v>207</v>
      </c>
      <c r="M56" s="10" t="str">
        <f t="shared" si="21"/>
        <v>DDP</v>
      </c>
      <c r="N56" s="25">
        <f t="shared" si="21"/>
        <v>1</v>
      </c>
      <c r="O56" s="10" t="s">
        <v>108</v>
      </c>
      <c r="P56" s="10">
        <v>5</v>
      </c>
      <c r="Q56" s="26">
        <f t="shared" si="16"/>
        <v>98214.28571428571</v>
      </c>
      <c r="R56" s="27">
        <f t="shared" si="17"/>
        <v>491071.42857142852</v>
      </c>
      <c r="S56" s="27">
        <v>550000</v>
      </c>
      <c r="T56" s="27"/>
      <c r="U56" s="10">
        <v>2022</v>
      </c>
      <c r="V56" s="28"/>
      <c r="W56" s="40"/>
      <c r="X56" s="40"/>
    </row>
    <row r="57" spans="1:24" ht="65.099999999999994" customHeight="1" x14ac:dyDescent="0.2">
      <c r="A57" s="10" t="s">
        <v>292</v>
      </c>
      <c r="B57" s="10" t="s">
        <v>71</v>
      </c>
      <c r="C57" s="24" t="s">
        <v>125</v>
      </c>
      <c r="D57" s="10" t="s">
        <v>106</v>
      </c>
      <c r="E57" s="10" t="s">
        <v>230</v>
      </c>
      <c r="F57" s="10"/>
      <c r="G57" s="10" t="str">
        <f t="shared" si="24"/>
        <v>ОИ</v>
      </c>
      <c r="H57" s="25">
        <f t="shared" si="24"/>
        <v>0</v>
      </c>
      <c r="I57" s="10">
        <f t="shared" si="3"/>
        <v>710000000</v>
      </c>
      <c r="J57" s="10" t="s">
        <v>216</v>
      </c>
      <c r="K57" s="10" t="s">
        <v>333</v>
      </c>
      <c r="L57" s="10" t="s">
        <v>207</v>
      </c>
      <c r="M57" s="10" t="str">
        <f t="shared" si="21"/>
        <v>DDP</v>
      </c>
      <c r="N57" s="25">
        <f t="shared" si="21"/>
        <v>1</v>
      </c>
      <c r="O57" s="10" t="s">
        <v>108</v>
      </c>
      <c r="P57" s="10">
        <v>1</v>
      </c>
      <c r="Q57" s="26">
        <f t="shared" si="16"/>
        <v>535714.28571428568</v>
      </c>
      <c r="R57" s="27">
        <f t="shared" si="17"/>
        <v>535714.28571428568</v>
      </c>
      <c r="S57" s="27">
        <v>600000</v>
      </c>
      <c r="T57" s="27"/>
      <c r="U57" s="10">
        <v>2022</v>
      </c>
      <c r="V57" s="28"/>
      <c r="W57" s="40"/>
      <c r="X57" s="40"/>
    </row>
    <row r="58" spans="1:24" ht="65.099999999999994" customHeight="1" x14ac:dyDescent="0.2">
      <c r="A58" s="10" t="s">
        <v>293</v>
      </c>
      <c r="B58" s="10" t="s">
        <v>71</v>
      </c>
      <c r="C58" s="24" t="s">
        <v>125</v>
      </c>
      <c r="D58" s="10" t="s">
        <v>106</v>
      </c>
      <c r="E58" s="10" t="s">
        <v>186</v>
      </c>
      <c r="F58" s="10"/>
      <c r="G58" s="10" t="str">
        <f>G56</f>
        <v>ОИ</v>
      </c>
      <c r="H58" s="25">
        <f>H56</f>
        <v>0</v>
      </c>
      <c r="I58" s="10">
        <f t="shared" si="3"/>
        <v>710000000</v>
      </c>
      <c r="J58" s="10" t="s">
        <v>216</v>
      </c>
      <c r="K58" s="10" t="s">
        <v>333</v>
      </c>
      <c r="L58" s="10" t="s">
        <v>207</v>
      </c>
      <c r="M58" s="10" t="str">
        <f t="shared" ref="M58:N60" si="25">M56</f>
        <v>DDP</v>
      </c>
      <c r="N58" s="25">
        <f t="shared" si="25"/>
        <v>1</v>
      </c>
      <c r="O58" s="10" t="s">
        <v>108</v>
      </c>
      <c r="P58" s="10">
        <v>6</v>
      </c>
      <c r="Q58" s="26">
        <f t="shared" si="16"/>
        <v>133928.57142857142</v>
      </c>
      <c r="R58" s="27">
        <f t="shared" si="17"/>
        <v>803571.42857142852</v>
      </c>
      <c r="S58" s="27">
        <v>900000</v>
      </c>
      <c r="T58" s="27"/>
      <c r="U58" s="10">
        <v>2022</v>
      </c>
      <c r="V58" s="28"/>
      <c r="W58" s="40"/>
      <c r="X58" s="40"/>
    </row>
    <row r="59" spans="1:24" ht="65.099999999999994" customHeight="1" x14ac:dyDescent="0.2">
      <c r="A59" s="10" t="s">
        <v>294</v>
      </c>
      <c r="B59" s="10" t="s">
        <v>71</v>
      </c>
      <c r="C59" s="24" t="s">
        <v>295</v>
      </c>
      <c r="D59" s="10" t="s">
        <v>296</v>
      </c>
      <c r="E59" s="10" t="s">
        <v>296</v>
      </c>
      <c r="F59" s="10"/>
      <c r="G59" s="10" t="str">
        <f>G57</f>
        <v>ОИ</v>
      </c>
      <c r="H59" s="25">
        <f>H57</f>
        <v>0</v>
      </c>
      <c r="I59" s="10">
        <f t="shared" si="3"/>
        <v>710000000</v>
      </c>
      <c r="J59" s="10" t="s">
        <v>216</v>
      </c>
      <c r="K59" s="10" t="s">
        <v>333</v>
      </c>
      <c r="L59" s="10" t="s">
        <v>207</v>
      </c>
      <c r="M59" s="10" t="str">
        <f t="shared" si="25"/>
        <v>DDP</v>
      </c>
      <c r="N59" s="25">
        <f t="shared" si="25"/>
        <v>1</v>
      </c>
      <c r="O59" s="10" t="s">
        <v>297</v>
      </c>
      <c r="P59" s="10">
        <v>225</v>
      </c>
      <c r="Q59" s="26">
        <f>R59/P59</f>
        <v>714.28571428571422</v>
      </c>
      <c r="R59" s="27">
        <f>S59/1.12</f>
        <v>160714.28571428571</v>
      </c>
      <c r="S59" s="27">
        <v>180000</v>
      </c>
      <c r="T59" s="27"/>
      <c r="U59" s="10">
        <v>2022</v>
      </c>
      <c r="V59" s="28"/>
      <c r="W59" s="40"/>
      <c r="X59" s="40"/>
    </row>
    <row r="60" spans="1:24" s="51" customFormat="1" ht="65.099999999999994" customHeight="1" x14ac:dyDescent="0.2">
      <c r="A60" s="44" t="s">
        <v>341</v>
      </c>
      <c r="B60" s="45" t="s">
        <v>71</v>
      </c>
      <c r="C60" s="46" t="s">
        <v>295</v>
      </c>
      <c r="D60" s="45" t="s">
        <v>342</v>
      </c>
      <c r="E60" s="45" t="s">
        <v>346</v>
      </c>
      <c r="F60" s="47"/>
      <c r="G60" s="45" t="s">
        <v>23</v>
      </c>
      <c r="H60" s="48">
        <v>1</v>
      </c>
      <c r="I60" s="45">
        <f t="shared" si="3"/>
        <v>710000000</v>
      </c>
      <c r="J60" s="45" t="s">
        <v>343</v>
      </c>
      <c r="K60" s="45" t="s">
        <v>344</v>
      </c>
      <c r="L60" s="45" t="s">
        <v>345</v>
      </c>
      <c r="M60" s="45" t="str">
        <f t="shared" si="25"/>
        <v>DDP</v>
      </c>
      <c r="N60" s="48">
        <f t="shared" si="25"/>
        <v>1</v>
      </c>
      <c r="O60" s="45" t="s">
        <v>108</v>
      </c>
      <c r="P60" s="45">
        <v>28</v>
      </c>
      <c r="Q60" s="49">
        <v>9189</v>
      </c>
      <c r="R60" s="50">
        <f>S60/1.12</f>
        <v>257299.99999999997</v>
      </c>
      <c r="S60" s="50">
        <v>288176</v>
      </c>
      <c r="T60" s="47"/>
      <c r="U60" s="45">
        <v>2022</v>
      </c>
      <c r="V60" s="47"/>
      <c r="W60" s="40"/>
      <c r="X60" s="40"/>
    </row>
    <row r="61" spans="1:24" ht="65.099999999999994" customHeight="1" x14ac:dyDescent="0.2">
      <c r="A61" s="38" t="s">
        <v>25</v>
      </c>
      <c r="B61" s="38"/>
      <c r="C61" s="38"/>
      <c r="D61" s="38"/>
      <c r="E61" s="38"/>
      <c r="F61" s="23"/>
      <c r="G61" s="10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9">
        <f>SUM(R12:R59)</f>
        <v>7181999.9999999981</v>
      </c>
      <c r="S61" s="29">
        <f>SUM(S12:S60)</f>
        <v>8332016</v>
      </c>
      <c r="T61" s="23"/>
      <c r="U61" s="29"/>
      <c r="V61" s="29"/>
      <c r="W61" s="40"/>
      <c r="X61" s="40"/>
    </row>
    <row r="62" spans="1:24" ht="65.099999999999994" customHeight="1" x14ac:dyDescent="0.2">
      <c r="A62" s="38" t="s">
        <v>178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40"/>
      <c r="X62" s="40"/>
    </row>
    <row r="63" spans="1:24" ht="65.099999999999994" customHeight="1" x14ac:dyDescent="0.2">
      <c r="A63" s="10" t="s">
        <v>26</v>
      </c>
      <c r="B63" s="10" t="s">
        <v>71</v>
      </c>
      <c r="C63" s="24" t="s">
        <v>124</v>
      </c>
      <c r="D63" s="10" t="s">
        <v>45</v>
      </c>
      <c r="E63" s="10" t="s">
        <v>147</v>
      </c>
      <c r="F63" s="10"/>
      <c r="G63" s="10" t="s">
        <v>23</v>
      </c>
      <c r="H63" s="25">
        <v>1</v>
      </c>
      <c r="I63" s="10">
        <v>710000000</v>
      </c>
      <c r="J63" s="10" t="s">
        <v>216</v>
      </c>
      <c r="K63" s="10" t="s">
        <v>210</v>
      </c>
      <c r="L63" s="10" t="s">
        <v>207</v>
      </c>
      <c r="M63" s="10" t="s">
        <v>22</v>
      </c>
      <c r="N63" s="25" t="s">
        <v>30</v>
      </c>
      <c r="O63" s="10" t="s">
        <v>27</v>
      </c>
      <c r="P63" s="10"/>
      <c r="Q63" s="26"/>
      <c r="R63" s="27">
        <f t="shared" ref="R63:R67" si="26">S63/1.12</f>
        <v>2732142.8571428568</v>
      </c>
      <c r="S63" s="27">
        <v>3060000</v>
      </c>
      <c r="T63" s="27"/>
      <c r="U63" s="10">
        <v>2022</v>
      </c>
      <c r="V63" s="28"/>
      <c r="W63" s="40"/>
      <c r="X63" s="40"/>
    </row>
    <row r="64" spans="1:24" ht="65.099999999999994" customHeight="1" x14ac:dyDescent="0.2">
      <c r="A64" s="10" t="s">
        <v>28</v>
      </c>
      <c r="B64" s="10" t="s">
        <v>71</v>
      </c>
      <c r="C64" s="24" t="s">
        <v>123</v>
      </c>
      <c r="D64" s="10" t="s">
        <v>148</v>
      </c>
      <c r="E64" s="10" t="s">
        <v>148</v>
      </c>
      <c r="F64" s="10"/>
      <c r="G64" s="10" t="s">
        <v>23</v>
      </c>
      <c r="H64" s="25">
        <v>1</v>
      </c>
      <c r="I64" s="10">
        <v>710000000</v>
      </c>
      <c r="J64" s="10" t="s">
        <v>216</v>
      </c>
      <c r="K64" s="10" t="s">
        <v>210</v>
      </c>
      <c r="L64" s="10" t="s">
        <v>207</v>
      </c>
      <c r="M64" s="10" t="s">
        <v>22</v>
      </c>
      <c r="N64" s="25" t="s">
        <v>24</v>
      </c>
      <c r="O64" s="10" t="s">
        <v>27</v>
      </c>
      <c r="P64" s="10"/>
      <c r="Q64" s="26"/>
      <c r="R64" s="27">
        <f>S64/1.12</f>
        <v>1071428.5714285714</v>
      </c>
      <c r="S64" s="27">
        <v>1200000</v>
      </c>
      <c r="T64" s="27"/>
      <c r="U64" s="10">
        <v>2022</v>
      </c>
      <c r="V64" s="28"/>
      <c r="W64" s="40"/>
      <c r="X64" s="40"/>
    </row>
    <row r="65" spans="1:24" ht="65.099999999999994" customHeight="1" x14ac:dyDescent="0.2">
      <c r="A65" s="10" t="s">
        <v>29</v>
      </c>
      <c r="B65" s="10" t="s">
        <v>71</v>
      </c>
      <c r="C65" s="24" t="s">
        <v>122</v>
      </c>
      <c r="D65" s="10" t="s">
        <v>149</v>
      </c>
      <c r="E65" s="10" t="s">
        <v>149</v>
      </c>
      <c r="F65" s="10"/>
      <c r="G65" s="10" t="s">
        <v>23</v>
      </c>
      <c r="H65" s="25">
        <v>1</v>
      </c>
      <c r="I65" s="10">
        <v>710000000</v>
      </c>
      <c r="J65" s="10" t="s">
        <v>216</v>
      </c>
      <c r="K65" s="10" t="s">
        <v>210</v>
      </c>
      <c r="L65" s="10" t="s">
        <v>207</v>
      </c>
      <c r="M65" s="10" t="s">
        <v>22</v>
      </c>
      <c r="N65" s="25" t="s">
        <v>30</v>
      </c>
      <c r="O65" s="10" t="s">
        <v>27</v>
      </c>
      <c r="P65" s="10"/>
      <c r="Q65" s="26"/>
      <c r="R65" s="27">
        <f>S65/1.12</f>
        <v>39279464.285714284</v>
      </c>
      <c r="S65" s="27">
        <f>44008000-15000</f>
        <v>43993000</v>
      </c>
      <c r="T65" s="27"/>
      <c r="U65" s="10">
        <v>2022</v>
      </c>
      <c r="V65" s="28"/>
      <c r="W65" s="40"/>
      <c r="X65" s="40"/>
    </row>
    <row r="66" spans="1:24" ht="65.099999999999994" customHeight="1" x14ac:dyDescent="0.2">
      <c r="A66" s="10" t="s">
        <v>31</v>
      </c>
      <c r="B66" s="10" t="s">
        <v>71</v>
      </c>
      <c r="C66" s="24" t="s">
        <v>218</v>
      </c>
      <c r="D66" s="10" t="s">
        <v>219</v>
      </c>
      <c r="E66" s="10" t="s">
        <v>219</v>
      </c>
      <c r="F66" s="10"/>
      <c r="G66" s="10" t="s">
        <v>23</v>
      </c>
      <c r="H66" s="25">
        <v>1</v>
      </c>
      <c r="I66" s="10">
        <v>710000000</v>
      </c>
      <c r="J66" s="10" t="s">
        <v>216</v>
      </c>
      <c r="K66" s="10" t="s">
        <v>322</v>
      </c>
      <c r="L66" s="10" t="s">
        <v>207</v>
      </c>
      <c r="M66" s="10" t="s">
        <v>22</v>
      </c>
      <c r="N66" s="25" t="s">
        <v>30</v>
      </c>
      <c r="O66" s="10" t="s">
        <v>27</v>
      </c>
      <c r="P66" s="10"/>
      <c r="Q66" s="26"/>
      <c r="R66" s="27">
        <f>S66/1.12</f>
        <v>160714.28571428571</v>
      </c>
      <c r="S66" s="27">
        <v>180000</v>
      </c>
      <c r="T66" s="27"/>
      <c r="U66" s="10">
        <v>2022</v>
      </c>
      <c r="V66" s="28"/>
      <c r="W66" s="40"/>
      <c r="X66" s="40"/>
    </row>
    <row r="67" spans="1:24" ht="88.15" customHeight="1" x14ac:dyDescent="0.2">
      <c r="A67" s="10" t="s">
        <v>32</v>
      </c>
      <c r="B67" s="10" t="s">
        <v>71</v>
      </c>
      <c r="C67" s="24" t="s">
        <v>121</v>
      </c>
      <c r="D67" s="10" t="s">
        <v>150</v>
      </c>
      <c r="E67" s="10" t="s">
        <v>211</v>
      </c>
      <c r="F67" s="10"/>
      <c r="G67" s="10" t="s">
        <v>217</v>
      </c>
      <c r="H67" s="25">
        <v>1</v>
      </c>
      <c r="I67" s="10">
        <v>710000000</v>
      </c>
      <c r="J67" s="10" t="s">
        <v>216</v>
      </c>
      <c r="K67" s="10" t="s">
        <v>321</v>
      </c>
      <c r="L67" s="10" t="s">
        <v>207</v>
      </c>
      <c r="M67" s="10" t="s">
        <v>22</v>
      </c>
      <c r="N67" s="25" t="s">
        <v>30</v>
      </c>
      <c r="O67" s="10" t="s">
        <v>27</v>
      </c>
      <c r="P67" s="10"/>
      <c r="Q67" s="26"/>
      <c r="R67" s="27">
        <f t="shared" si="26"/>
        <v>7199999.9999999991</v>
      </c>
      <c r="S67" s="27">
        <v>8064000</v>
      </c>
      <c r="T67" s="27"/>
      <c r="U67" s="10">
        <v>2022</v>
      </c>
      <c r="V67" s="28"/>
      <c r="W67" s="40"/>
      <c r="X67" s="40"/>
    </row>
    <row r="68" spans="1:24" ht="65.099999999999994" customHeight="1" x14ac:dyDescent="0.2">
      <c r="A68" s="10" t="s">
        <v>33</v>
      </c>
      <c r="B68" s="10" t="s">
        <v>71</v>
      </c>
      <c r="C68" s="24" t="s">
        <v>118</v>
      </c>
      <c r="D68" s="10" t="s">
        <v>159</v>
      </c>
      <c r="E68" s="10" t="s">
        <v>159</v>
      </c>
      <c r="F68" s="10"/>
      <c r="G68" s="10" t="s">
        <v>23</v>
      </c>
      <c r="H68" s="25">
        <v>1</v>
      </c>
      <c r="I68" s="10">
        <v>710000000</v>
      </c>
      <c r="J68" s="10" t="s">
        <v>216</v>
      </c>
      <c r="K68" s="10" t="s">
        <v>112</v>
      </c>
      <c r="L68" s="10" t="s">
        <v>207</v>
      </c>
      <c r="M68" s="10" t="s">
        <v>22</v>
      </c>
      <c r="N68" s="25">
        <v>1</v>
      </c>
      <c r="O68" s="10" t="s">
        <v>27</v>
      </c>
      <c r="P68" s="10"/>
      <c r="Q68" s="26"/>
      <c r="R68" s="27">
        <v>264420</v>
      </c>
      <c r="S68" s="27"/>
      <c r="T68" s="27"/>
      <c r="U68" s="10">
        <v>2022</v>
      </c>
      <c r="V68" s="28"/>
      <c r="W68" s="40"/>
      <c r="X68" s="40"/>
    </row>
    <row r="69" spans="1:24" ht="78.75" x14ac:dyDescent="0.2">
      <c r="A69" s="10" t="s">
        <v>34</v>
      </c>
      <c r="B69" s="10" t="s">
        <v>71</v>
      </c>
      <c r="C69" s="24" t="s">
        <v>113</v>
      </c>
      <c r="D69" s="10" t="s">
        <v>70</v>
      </c>
      <c r="E69" s="10" t="s">
        <v>98</v>
      </c>
      <c r="F69" s="10"/>
      <c r="G69" s="10" t="s">
        <v>23</v>
      </c>
      <c r="H69" s="25">
        <v>1</v>
      </c>
      <c r="I69" s="10">
        <v>710000000</v>
      </c>
      <c r="J69" s="10" t="s">
        <v>216</v>
      </c>
      <c r="K69" s="10" t="s">
        <v>206</v>
      </c>
      <c r="L69" s="10" t="s">
        <v>207</v>
      </c>
      <c r="M69" s="10" t="s">
        <v>22</v>
      </c>
      <c r="N69" s="25">
        <v>1</v>
      </c>
      <c r="O69" s="10" t="s">
        <v>27</v>
      </c>
      <c r="P69" s="10"/>
      <c r="Q69" s="26"/>
      <c r="R69" s="27">
        <f>S69/1.12</f>
        <v>89285.714285714275</v>
      </c>
      <c r="S69" s="27">
        <v>100000</v>
      </c>
      <c r="T69" s="27"/>
      <c r="U69" s="10">
        <v>2022</v>
      </c>
      <c r="V69" s="28"/>
      <c r="W69" s="40"/>
      <c r="X69" s="40"/>
    </row>
    <row r="70" spans="1:24" s="19" customFormat="1" ht="65.099999999999994" customHeight="1" x14ac:dyDescent="0.2">
      <c r="A70" s="18" t="s">
        <v>35</v>
      </c>
      <c r="B70" s="18" t="s">
        <v>71</v>
      </c>
      <c r="C70" s="20" t="s">
        <v>167</v>
      </c>
      <c r="D70" s="18" t="s">
        <v>168</v>
      </c>
      <c r="E70" s="18" t="s">
        <v>168</v>
      </c>
      <c r="F70" s="18"/>
      <c r="G70" s="18" t="s">
        <v>23</v>
      </c>
      <c r="H70" s="17">
        <v>1</v>
      </c>
      <c r="I70" s="18">
        <v>710000000</v>
      </c>
      <c r="J70" s="18" t="s">
        <v>216</v>
      </c>
      <c r="K70" s="18" t="s">
        <v>227</v>
      </c>
      <c r="L70" s="18" t="s">
        <v>207</v>
      </c>
      <c r="M70" s="18" t="s">
        <v>22</v>
      </c>
      <c r="N70" s="17" t="s">
        <v>30</v>
      </c>
      <c r="O70" s="18" t="s">
        <v>27</v>
      </c>
      <c r="P70" s="18"/>
      <c r="Q70" s="21"/>
      <c r="R70" s="16">
        <f t="shared" ref="R70:R75" si="27">S70/1.12</f>
        <v>3139999.9999999995</v>
      </c>
      <c r="S70" s="16">
        <v>3516800</v>
      </c>
      <c r="T70" s="16"/>
      <c r="U70" s="18">
        <v>2022</v>
      </c>
      <c r="V70" s="22"/>
      <c r="W70" s="40"/>
      <c r="X70" s="40"/>
    </row>
    <row r="71" spans="1:24" s="19" customFormat="1" ht="65.099999999999994" customHeight="1" x14ac:dyDescent="0.2">
      <c r="A71" s="18" t="s">
        <v>36</v>
      </c>
      <c r="B71" s="18" t="s">
        <v>71</v>
      </c>
      <c r="C71" s="20" t="s">
        <v>179</v>
      </c>
      <c r="D71" s="18" t="s">
        <v>180</v>
      </c>
      <c r="E71" s="18" t="s">
        <v>181</v>
      </c>
      <c r="F71" s="18"/>
      <c r="G71" s="18" t="s">
        <v>23</v>
      </c>
      <c r="H71" s="17">
        <v>1</v>
      </c>
      <c r="I71" s="18">
        <v>710000000</v>
      </c>
      <c r="J71" s="18" t="s">
        <v>216</v>
      </c>
      <c r="K71" s="18" t="s">
        <v>227</v>
      </c>
      <c r="L71" s="18" t="s">
        <v>207</v>
      </c>
      <c r="M71" s="18" t="s">
        <v>22</v>
      </c>
      <c r="N71" s="17">
        <v>1</v>
      </c>
      <c r="O71" s="18" t="s">
        <v>27</v>
      </c>
      <c r="P71" s="18"/>
      <c r="Q71" s="21"/>
      <c r="R71" s="16">
        <f t="shared" si="27"/>
        <v>579464.28571428568</v>
      </c>
      <c r="S71" s="16">
        <v>649000</v>
      </c>
      <c r="T71" s="16"/>
      <c r="U71" s="18">
        <v>2022</v>
      </c>
      <c r="V71" s="22"/>
      <c r="W71" s="40"/>
      <c r="X71" s="40"/>
    </row>
    <row r="72" spans="1:24" s="19" customFormat="1" ht="65.099999999999994" customHeight="1" x14ac:dyDescent="0.2">
      <c r="A72" s="18" t="s">
        <v>46</v>
      </c>
      <c r="B72" s="18" t="s">
        <v>71</v>
      </c>
      <c r="C72" s="20" t="s">
        <v>151</v>
      </c>
      <c r="D72" s="18" t="s">
        <v>152</v>
      </c>
      <c r="E72" s="18" t="s">
        <v>153</v>
      </c>
      <c r="F72" s="18"/>
      <c r="G72" s="18" t="s">
        <v>23</v>
      </c>
      <c r="H72" s="17">
        <v>1</v>
      </c>
      <c r="I72" s="18">
        <v>710000000</v>
      </c>
      <c r="J72" s="18" t="s">
        <v>216</v>
      </c>
      <c r="K72" s="18" t="s">
        <v>210</v>
      </c>
      <c r="L72" s="18" t="s">
        <v>207</v>
      </c>
      <c r="M72" s="18" t="s">
        <v>22</v>
      </c>
      <c r="N72" s="17" t="s">
        <v>30</v>
      </c>
      <c r="O72" s="18" t="s">
        <v>27</v>
      </c>
      <c r="P72" s="18"/>
      <c r="Q72" s="21"/>
      <c r="R72" s="16">
        <f t="shared" si="27"/>
        <v>2646428.5714285714</v>
      </c>
      <c r="S72" s="16">
        <v>2964000</v>
      </c>
      <c r="T72" s="16"/>
      <c r="U72" s="18">
        <v>2022</v>
      </c>
      <c r="V72" s="22"/>
      <c r="W72" s="40"/>
      <c r="X72" s="40"/>
    </row>
    <row r="73" spans="1:24" s="19" customFormat="1" ht="65.099999999999994" customHeight="1" x14ac:dyDescent="0.2">
      <c r="A73" s="18" t="s">
        <v>47</v>
      </c>
      <c r="B73" s="18" t="s">
        <v>71</v>
      </c>
      <c r="C73" s="20" t="s">
        <v>103</v>
      </c>
      <c r="D73" s="18" t="s">
        <v>155</v>
      </c>
      <c r="E73" s="18" t="s">
        <v>154</v>
      </c>
      <c r="F73" s="18"/>
      <c r="G73" s="18" t="s">
        <v>23</v>
      </c>
      <c r="H73" s="17">
        <v>1</v>
      </c>
      <c r="I73" s="18">
        <v>710000000</v>
      </c>
      <c r="J73" s="18" t="s">
        <v>216</v>
      </c>
      <c r="K73" s="18" t="s">
        <v>210</v>
      </c>
      <c r="L73" s="18" t="s">
        <v>207</v>
      </c>
      <c r="M73" s="18" t="s">
        <v>22</v>
      </c>
      <c r="N73" s="17">
        <v>1</v>
      </c>
      <c r="O73" s="18" t="s">
        <v>27</v>
      </c>
      <c r="P73" s="18"/>
      <c r="Q73" s="21"/>
      <c r="R73" s="16">
        <f t="shared" si="27"/>
        <v>1115178.5714285714</v>
      </c>
      <c r="S73" s="16">
        <v>1249000</v>
      </c>
      <c r="T73" s="16"/>
      <c r="U73" s="18">
        <v>2022</v>
      </c>
      <c r="V73" s="22"/>
      <c r="W73" s="40"/>
      <c r="X73" s="40"/>
    </row>
    <row r="74" spans="1:24" s="19" customFormat="1" ht="65.099999999999994" customHeight="1" x14ac:dyDescent="0.2">
      <c r="A74" s="18" t="s">
        <v>40</v>
      </c>
      <c r="B74" s="18" t="s">
        <v>71</v>
      </c>
      <c r="C74" s="20" t="s">
        <v>120</v>
      </c>
      <c r="D74" s="18" t="s">
        <v>99</v>
      </c>
      <c r="E74" s="18" t="s">
        <v>100</v>
      </c>
      <c r="F74" s="18"/>
      <c r="G74" s="18" t="s">
        <v>23</v>
      </c>
      <c r="H74" s="17">
        <v>1</v>
      </c>
      <c r="I74" s="18">
        <v>710000000</v>
      </c>
      <c r="J74" s="18" t="s">
        <v>216</v>
      </c>
      <c r="K74" s="18" t="s">
        <v>206</v>
      </c>
      <c r="L74" s="18" t="s">
        <v>207</v>
      </c>
      <c r="M74" s="18" t="s">
        <v>22</v>
      </c>
      <c r="N74" s="17">
        <v>1</v>
      </c>
      <c r="O74" s="18" t="s">
        <v>27</v>
      </c>
      <c r="P74" s="18"/>
      <c r="Q74" s="21"/>
      <c r="R74" s="16">
        <f t="shared" si="27"/>
        <v>178571.42857142855</v>
      </c>
      <c r="S74" s="16">
        <v>200000</v>
      </c>
      <c r="T74" s="16"/>
      <c r="U74" s="18">
        <v>2022</v>
      </c>
      <c r="V74" s="22"/>
      <c r="W74" s="40"/>
      <c r="X74" s="40"/>
    </row>
    <row r="75" spans="1:24" s="19" customFormat="1" ht="87" customHeight="1" x14ac:dyDescent="0.2">
      <c r="A75" s="18" t="s">
        <v>104</v>
      </c>
      <c r="B75" s="18" t="s">
        <v>71</v>
      </c>
      <c r="C75" s="20" t="s">
        <v>119</v>
      </c>
      <c r="D75" s="18" t="s">
        <v>156</v>
      </c>
      <c r="E75" s="18" t="s">
        <v>157</v>
      </c>
      <c r="F75" s="18"/>
      <c r="G75" s="18" t="s">
        <v>23</v>
      </c>
      <c r="H75" s="17">
        <v>1</v>
      </c>
      <c r="I75" s="18">
        <v>710000000</v>
      </c>
      <c r="J75" s="18" t="s">
        <v>216</v>
      </c>
      <c r="K75" s="18" t="s">
        <v>206</v>
      </c>
      <c r="L75" s="18" t="s">
        <v>207</v>
      </c>
      <c r="M75" s="18" t="s">
        <v>22</v>
      </c>
      <c r="N75" s="17" t="s">
        <v>316</v>
      </c>
      <c r="O75" s="18" t="s">
        <v>27</v>
      </c>
      <c r="P75" s="18"/>
      <c r="Q75" s="21"/>
      <c r="R75" s="16">
        <f t="shared" si="27"/>
        <v>5357142.8571428563</v>
      </c>
      <c r="S75" s="16">
        <v>6000000</v>
      </c>
      <c r="T75" s="16"/>
      <c r="U75" s="18">
        <v>2022</v>
      </c>
      <c r="V75" s="22"/>
      <c r="W75" s="40"/>
      <c r="X75" s="40"/>
    </row>
    <row r="76" spans="1:24" s="19" customFormat="1" ht="65.099999999999994" customHeight="1" x14ac:dyDescent="0.2">
      <c r="A76" s="18" t="s">
        <v>41</v>
      </c>
      <c r="B76" s="18" t="s">
        <v>71</v>
      </c>
      <c r="C76" s="20" t="s">
        <v>158</v>
      </c>
      <c r="D76" s="18" t="s">
        <v>97</v>
      </c>
      <c r="E76" s="18" t="s">
        <v>160</v>
      </c>
      <c r="F76" s="18"/>
      <c r="G76" s="18" t="s">
        <v>23</v>
      </c>
      <c r="H76" s="17">
        <v>1</v>
      </c>
      <c r="I76" s="18">
        <v>711210000</v>
      </c>
      <c r="J76" s="18" t="s">
        <v>216</v>
      </c>
      <c r="K76" s="18" t="s">
        <v>328</v>
      </c>
      <c r="L76" s="18" t="s">
        <v>207</v>
      </c>
      <c r="M76" s="18"/>
      <c r="N76" s="17">
        <v>1</v>
      </c>
      <c r="O76" s="18" t="s">
        <v>27</v>
      </c>
      <c r="P76" s="18"/>
      <c r="Q76" s="21"/>
      <c r="R76" s="16">
        <v>4800000</v>
      </c>
      <c r="S76" s="16"/>
      <c r="T76" s="16"/>
      <c r="U76" s="18">
        <v>2022</v>
      </c>
      <c r="V76" s="22"/>
      <c r="W76" s="40"/>
      <c r="X76" s="40"/>
    </row>
    <row r="77" spans="1:24" s="19" customFormat="1" ht="65.099999999999994" customHeight="1" x14ac:dyDescent="0.2">
      <c r="A77" s="18" t="s">
        <v>96</v>
      </c>
      <c r="B77" s="18" t="s">
        <v>71</v>
      </c>
      <c r="C77" s="20" t="s">
        <v>117</v>
      </c>
      <c r="D77" s="18" t="s">
        <v>94</v>
      </c>
      <c r="E77" s="18" t="s">
        <v>94</v>
      </c>
      <c r="F77" s="18"/>
      <c r="G77" s="18" t="s">
        <v>23</v>
      </c>
      <c r="H77" s="17">
        <v>1</v>
      </c>
      <c r="I77" s="18">
        <v>710000000</v>
      </c>
      <c r="J77" s="18" t="s">
        <v>216</v>
      </c>
      <c r="K77" s="18" t="s">
        <v>206</v>
      </c>
      <c r="L77" s="18" t="s">
        <v>207</v>
      </c>
      <c r="M77" s="18" t="s">
        <v>22</v>
      </c>
      <c r="N77" s="17" t="s">
        <v>24</v>
      </c>
      <c r="O77" s="18"/>
      <c r="P77" s="18"/>
      <c r="Q77" s="21"/>
      <c r="R77" s="16">
        <f t="shared" ref="R77:R81" si="28">S77/1.12</f>
        <v>3513392.8571428568</v>
      </c>
      <c r="S77" s="16">
        <v>3935000</v>
      </c>
      <c r="T77" s="16"/>
      <c r="U77" s="18">
        <v>2022</v>
      </c>
      <c r="V77" s="22"/>
      <c r="W77" s="40"/>
      <c r="X77" s="40"/>
    </row>
    <row r="78" spans="1:24" s="19" customFormat="1" ht="65.099999999999994" customHeight="1" x14ac:dyDescent="0.2">
      <c r="A78" s="18" t="s">
        <v>42</v>
      </c>
      <c r="B78" s="18" t="s">
        <v>71</v>
      </c>
      <c r="C78" s="20" t="s">
        <v>116</v>
      </c>
      <c r="D78" s="18" t="s">
        <v>91</v>
      </c>
      <c r="E78" s="18" t="s">
        <v>164</v>
      </c>
      <c r="F78" s="18"/>
      <c r="G78" s="18" t="s">
        <v>23</v>
      </c>
      <c r="H78" s="17">
        <v>1</v>
      </c>
      <c r="I78" s="18">
        <v>710000000</v>
      </c>
      <c r="J78" s="18" t="s">
        <v>216</v>
      </c>
      <c r="K78" s="18" t="s">
        <v>210</v>
      </c>
      <c r="L78" s="18" t="s">
        <v>207</v>
      </c>
      <c r="M78" s="18" t="s">
        <v>22</v>
      </c>
      <c r="N78" s="17" t="s">
        <v>30</v>
      </c>
      <c r="O78" s="18" t="s">
        <v>27</v>
      </c>
      <c r="P78" s="18"/>
      <c r="Q78" s="21"/>
      <c r="R78" s="16">
        <f t="shared" si="28"/>
        <v>1285714.2857142857</v>
      </c>
      <c r="S78" s="16">
        <v>1440000</v>
      </c>
      <c r="T78" s="16"/>
      <c r="U78" s="18">
        <v>2022</v>
      </c>
      <c r="V78" s="22"/>
      <c r="W78" s="40"/>
      <c r="X78" s="40"/>
    </row>
    <row r="79" spans="1:24" s="19" customFormat="1" ht="65.099999999999994" customHeight="1" x14ac:dyDescent="0.2">
      <c r="A79" s="18" t="s">
        <v>44</v>
      </c>
      <c r="B79" s="18" t="s">
        <v>71</v>
      </c>
      <c r="C79" s="20" t="s">
        <v>161</v>
      </c>
      <c r="D79" s="18" t="s">
        <v>162</v>
      </c>
      <c r="E79" s="18" t="s">
        <v>165</v>
      </c>
      <c r="F79" s="18"/>
      <c r="G79" s="18" t="s">
        <v>23</v>
      </c>
      <c r="H79" s="17">
        <v>1</v>
      </c>
      <c r="I79" s="18">
        <v>710000000</v>
      </c>
      <c r="J79" s="18" t="s">
        <v>209</v>
      </c>
      <c r="K79" s="18" t="s">
        <v>210</v>
      </c>
      <c r="L79" s="18" t="s">
        <v>207</v>
      </c>
      <c r="M79" s="18" t="s">
        <v>22</v>
      </c>
      <c r="N79" s="17" t="s">
        <v>30</v>
      </c>
      <c r="O79" s="18" t="s">
        <v>27</v>
      </c>
      <c r="P79" s="18"/>
      <c r="Q79" s="21"/>
      <c r="R79" s="16">
        <f t="shared" si="28"/>
        <v>2639999.9999999995</v>
      </c>
      <c r="S79" s="16">
        <v>2956800</v>
      </c>
      <c r="T79" s="16"/>
      <c r="U79" s="18">
        <v>2022</v>
      </c>
      <c r="V79" s="22"/>
      <c r="W79" s="40"/>
      <c r="X79" s="40"/>
    </row>
    <row r="80" spans="1:24" s="19" customFormat="1" ht="65.099999999999994" customHeight="1" x14ac:dyDescent="0.2">
      <c r="A80" s="18" t="s">
        <v>48</v>
      </c>
      <c r="B80" s="18" t="s">
        <v>71</v>
      </c>
      <c r="C80" s="20" t="s">
        <v>115</v>
      </c>
      <c r="D80" s="18" t="s">
        <v>163</v>
      </c>
      <c r="E80" s="18" t="s">
        <v>163</v>
      </c>
      <c r="F80" s="18"/>
      <c r="G80" s="18" t="s">
        <v>23</v>
      </c>
      <c r="H80" s="17">
        <v>1</v>
      </c>
      <c r="I80" s="18">
        <v>710000000</v>
      </c>
      <c r="J80" s="18" t="s">
        <v>216</v>
      </c>
      <c r="K80" s="18" t="s">
        <v>206</v>
      </c>
      <c r="L80" s="18" t="s">
        <v>207</v>
      </c>
      <c r="M80" s="18" t="s">
        <v>22</v>
      </c>
      <c r="N80" s="17" t="s">
        <v>315</v>
      </c>
      <c r="O80" s="18" t="s">
        <v>27</v>
      </c>
      <c r="P80" s="18"/>
      <c r="Q80" s="21"/>
      <c r="R80" s="16">
        <f t="shared" si="28"/>
        <v>3374999.9999999995</v>
      </c>
      <c r="S80" s="16">
        <v>3780000</v>
      </c>
      <c r="T80" s="16"/>
      <c r="U80" s="18">
        <v>2022</v>
      </c>
      <c r="V80" s="22"/>
      <c r="W80" s="40"/>
      <c r="X80" s="40"/>
    </row>
    <row r="81" spans="1:25" s="19" customFormat="1" ht="65.099999999999994" customHeight="1" x14ac:dyDescent="0.2">
      <c r="A81" s="18" t="s">
        <v>49</v>
      </c>
      <c r="B81" s="18" t="s">
        <v>71</v>
      </c>
      <c r="C81" s="20" t="s">
        <v>114</v>
      </c>
      <c r="D81" s="18" t="s">
        <v>166</v>
      </c>
      <c r="E81" s="31" t="s">
        <v>208</v>
      </c>
      <c r="F81" s="18"/>
      <c r="G81" s="18" t="s">
        <v>23</v>
      </c>
      <c r="H81" s="17">
        <v>1</v>
      </c>
      <c r="I81" s="18">
        <v>710000000</v>
      </c>
      <c r="J81" s="18" t="s">
        <v>216</v>
      </c>
      <c r="K81" s="18" t="s">
        <v>206</v>
      </c>
      <c r="L81" s="18" t="s">
        <v>207</v>
      </c>
      <c r="M81" s="18" t="s">
        <v>22</v>
      </c>
      <c r="N81" s="17" t="s">
        <v>24</v>
      </c>
      <c r="O81" s="18" t="s">
        <v>27</v>
      </c>
      <c r="P81" s="18"/>
      <c r="Q81" s="21"/>
      <c r="R81" s="16">
        <f t="shared" si="28"/>
        <v>192857.14285714284</v>
      </c>
      <c r="S81" s="16">
        <v>216000</v>
      </c>
      <c r="T81" s="16"/>
      <c r="U81" s="18">
        <v>2022</v>
      </c>
      <c r="V81" s="22"/>
      <c r="W81" s="40"/>
      <c r="X81" s="40"/>
    </row>
    <row r="82" spans="1:25" s="19" customFormat="1" ht="118.15" customHeight="1" x14ac:dyDescent="0.2">
      <c r="A82" s="18" t="s">
        <v>50</v>
      </c>
      <c r="B82" s="18" t="s">
        <v>71</v>
      </c>
      <c r="C82" s="20" t="s">
        <v>182</v>
      </c>
      <c r="D82" s="18" t="s">
        <v>183</v>
      </c>
      <c r="E82" s="18" t="s">
        <v>183</v>
      </c>
      <c r="F82" s="18"/>
      <c r="G82" s="18" t="s">
        <v>23</v>
      </c>
      <c r="H82" s="17">
        <v>1</v>
      </c>
      <c r="I82" s="18">
        <v>710000000</v>
      </c>
      <c r="J82" s="18" t="s">
        <v>216</v>
      </c>
      <c r="K82" s="18" t="s">
        <v>206</v>
      </c>
      <c r="L82" s="18" t="s">
        <v>207</v>
      </c>
      <c r="M82" s="18" t="s">
        <v>22</v>
      </c>
      <c r="N82" s="17" t="s">
        <v>24</v>
      </c>
      <c r="O82" s="18" t="s">
        <v>27</v>
      </c>
      <c r="P82" s="18"/>
      <c r="Q82" s="21"/>
      <c r="R82" s="16">
        <f>S82/1.12</f>
        <v>1917857.1428571427</v>
      </c>
      <c r="S82" s="16">
        <v>2148000</v>
      </c>
      <c r="T82" s="16"/>
      <c r="U82" s="18">
        <v>2022</v>
      </c>
      <c r="V82" s="22"/>
      <c r="W82" s="40"/>
      <c r="X82" s="40"/>
    </row>
    <row r="83" spans="1:25" s="32" customFormat="1" ht="103.5" customHeight="1" x14ac:dyDescent="0.2">
      <c r="A83" s="18" t="s">
        <v>51</v>
      </c>
      <c r="B83" s="18" t="s">
        <v>71</v>
      </c>
      <c r="C83" s="20" t="s">
        <v>184</v>
      </c>
      <c r="D83" s="18" t="s">
        <v>185</v>
      </c>
      <c r="E83" s="18" t="s">
        <v>185</v>
      </c>
      <c r="F83" s="18"/>
      <c r="G83" s="18" t="s">
        <v>338</v>
      </c>
      <c r="H83" s="17">
        <v>1</v>
      </c>
      <c r="I83" s="18">
        <v>710000000</v>
      </c>
      <c r="J83" s="18" t="s">
        <v>216</v>
      </c>
      <c r="K83" s="18" t="s">
        <v>206</v>
      </c>
      <c r="L83" s="18" t="s">
        <v>207</v>
      </c>
      <c r="M83" s="18" t="s">
        <v>22</v>
      </c>
      <c r="N83" s="17" t="s">
        <v>24</v>
      </c>
      <c r="O83" s="18" t="s">
        <v>27</v>
      </c>
      <c r="P83" s="18"/>
      <c r="Q83" s="21"/>
      <c r="R83" s="16">
        <f>S83/1.12</f>
        <v>35000000</v>
      </c>
      <c r="S83" s="16">
        <v>39200000</v>
      </c>
      <c r="T83" s="16"/>
      <c r="U83" s="18">
        <v>2022</v>
      </c>
      <c r="V83" s="22"/>
      <c r="W83" s="40"/>
      <c r="X83" s="40"/>
    </row>
    <row r="84" spans="1:25" s="3" customFormat="1" ht="75" customHeight="1" x14ac:dyDescent="0.2">
      <c r="A84" s="10" t="s">
        <v>52</v>
      </c>
      <c r="B84" s="10" t="s">
        <v>71</v>
      </c>
      <c r="C84" s="24" t="s">
        <v>221</v>
      </c>
      <c r="D84" s="10" t="s">
        <v>222</v>
      </c>
      <c r="E84" s="10" t="s">
        <v>226</v>
      </c>
      <c r="F84" s="10"/>
      <c r="G84" s="10" t="s">
        <v>23</v>
      </c>
      <c r="H84" s="25">
        <v>1</v>
      </c>
      <c r="I84" s="10">
        <v>710000000</v>
      </c>
      <c r="J84" s="10" t="s">
        <v>216</v>
      </c>
      <c r="K84" s="10" t="s">
        <v>321</v>
      </c>
      <c r="L84" s="10" t="s">
        <v>207</v>
      </c>
      <c r="M84" s="10" t="s">
        <v>22</v>
      </c>
      <c r="N84" s="25" t="s">
        <v>316</v>
      </c>
      <c r="O84" s="10" t="s">
        <v>27</v>
      </c>
      <c r="P84" s="10"/>
      <c r="Q84" s="26"/>
      <c r="R84" s="27">
        <f>S84/1.12</f>
        <v>2599371.4285714282</v>
      </c>
      <c r="S84" s="27">
        <v>2911296</v>
      </c>
      <c r="T84" s="27"/>
      <c r="U84" s="10">
        <v>2022</v>
      </c>
      <c r="V84" s="28"/>
      <c r="W84" s="40"/>
      <c r="X84" s="40"/>
    </row>
    <row r="85" spans="1:25" s="19" customFormat="1" ht="72.75" customHeight="1" x14ac:dyDescent="0.2">
      <c r="A85" s="18" t="s">
        <v>53</v>
      </c>
      <c r="B85" s="18" t="s">
        <v>71</v>
      </c>
      <c r="C85" s="20" t="s">
        <v>224</v>
      </c>
      <c r="D85" s="18" t="s">
        <v>225</v>
      </c>
      <c r="E85" s="18" t="s">
        <v>247</v>
      </c>
      <c r="F85" s="18"/>
      <c r="G85" s="18" t="s">
        <v>23</v>
      </c>
      <c r="H85" s="17">
        <v>1</v>
      </c>
      <c r="I85" s="18">
        <v>710000000</v>
      </c>
      <c r="J85" s="18" t="s">
        <v>216</v>
      </c>
      <c r="K85" s="18" t="s">
        <v>210</v>
      </c>
      <c r="L85" s="18" t="s">
        <v>207</v>
      </c>
      <c r="M85" s="18" t="s">
        <v>22</v>
      </c>
      <c r="N85" s="17" t="s">
        <v>30</v>
      </c>
      <c r="O85" s="18" t="s">
        <v>27</v>
      </c>
      <c r="P85" s="18"/>
      <c r="Q85" s="21"/>
      <c r="R85" s="16">
        <f t="shared" ref="R85:R86" si="29">S85/1.12</f>
        <v>2956092.8571428568</v>
      </c>
      <c r="S85" s="16">
        <v>3310824</v>
      </c>
      <c r="T85" s="16"/>
      <c r="U85" s="18">
        <v>2022</v>
      </c>
      <c r="V85" s="22"/>
      <c r="W85" s="40"/>
      <c r="X85" s="40"/>
      <c r="Y85" s="33"/>
    </row>
    <row r="86" spans="1:25" s="19" customFormat="1" ht="81.75" customHeight="1" x14ac:dyDescent="0.2">
      <c r="A86" s="18" t="s">
        <v>54</v>
      </c>
      <c r="B86" s="18" t="s">
        <v>71</v>
      </c>
      <c r="C86" s="20" t="s">
        <v>248</v>
      </c>
      <c r="D86" s="18" t="s">
        <v>249</v>
      </c>
      <c r="E86" s="18" t="s">
        <v>250</v>
      </c>
      <c r="F86" s="18"/>
      <c r="G86" s="18" t="s">
        <v>23</v>
      </c>
      <c r="H86" s="17">
        <v>1</v>
      </c>
      <c r="I86" s="18">
        <v>710000000</v>
      </c>
      <c r="J86" s="18" t="s">
        <v>216</v>
      </c>
      <c r="K86" s="18" t="s">
        <v>210</v>
      </c>
      <c r="L86" s="18" t="s">
        <v>207</v>
      </c>
      <c r="M86" s="18" t="s">
        <v>22</v>
      </c>
      <c r="N86" s="17" t="s">
        <v>30</v>
      </c>
      <c r="O86" s="18" t="s">
        <v>27</v>
      </c>
      <c r="P86" s="18"/>
      <c r="Q86" s="21"/>
      <c r="R86" s="16">
        <f t="shared" si="29"/>
        <v>120535.71428571428</v>
      </c>
      <c r="S86" s="16">
        <v>135000</v>
      </c>
      <c r="T86" s="16"/>
      <c r="U86" s="18">
        <v>2022</v>
      </c>
      <c r="V86" s="22"/>
      <c r="W86" s="40"/>
      <c r="X86" s="40"/>
      <c r="Y86" s="33"/>
    </row>
    <row r="87" spans="1:25" s="19" customFormat="1" ht="121.5" customHeight="1" x14ac:dyDescent="0.2">
      <c r="A87" s="18" t="s">
        <v>228</v>
      </c>
      <c r="B87" s="18" t="s">
        <v>71</v>
      </c>
      <c r="C87" s="20" t="s">
        <v>241</v>
      </c>
      <c r="D87" s="18" t="s">
        <v>242</v>
      </c>
      <c r="E87" s="18" t="s">
        <v>243</v>
      </c>
      <c r="F87" s="18"/>
      <c r="G87" s="18" t="s">
        <v>23</v>
      </c>
      <c r="H87" s="17">
        <v>1</v>
      </c>
      <c r="I87" s="18">
        <v>710000000</v>
      </c>
      <c r="J87" s="18" t="s">
        <v>216</v>
      </c>
      <c r="K87" s="18" t="s">
        <v>321</v>
      </c>
      <c r="L87" s="18" t="s">
        <v>207</v>
      </c>
      <c r="M87" s="18" t="s">
        <v>22</v>
      </c>
      <c r="N87" s="17" t="s">
        <v>24</v>
      </c>
      <c r="O87" s="18" t="s">
        <v>27</v>
      </c>
      <c r="P87" s="18"/>
      <c r="Q87" s="21"/>
      <c r="R87" s="16">
        <f t="shared" ref="R87:R90" si="30">S87/1.12</f>
        <v>8928.5714285714275</v>
      </c>
      <c r="S87" s="16">
        <v>10000</v>
      </c>
      <c r="T87" s="16"/>
      <c r="U87" s="18">
        <v>2022</v>
      </c>
      <c r="V87" s="22"/>
      <c r="W87" s="40"/>
      <c r="X87" s="40"/>
      <c r="Y87" s="33"/>
    </row>
    <row r="88" spans="1:25" s="19" customFormat="1" ht="121.5" customHeight="1" x14ac:dyDescent="0.2">
      <c r="A88" s="18" t="s">
        <v>229</v>
      </c>
      <c r="B88" s="18" t="s">
        <v>71</v>
      </c>
      <c r="C88" s="20" t="s">
        <v>246</v>
      </c>
      <c r="D88" s="18" t="s">
        <v>282</v>
      </c>
      <c r="E88" s="18" t="s">
        <v>282</v>
      </c>
      <c r="F88" s="18"/>
      <c r="G88" s="18" t="s">
        <v>23</v>
      </c>
      <c r="H88" s="17">
        <v>1</v>
      </c>
      <c r="I88" s="18">
        <v>710000000</v>
      </c>
      <c r="J88" s="18" t="s">
        <v>216</v>
      </c>
      <c r="K88" s="18" t="s">
        <v>206</v>
      </c>
      <c r="L88" s="18" t="s">
        <v>207</v>
      </c>
      <c r="M88" s="18" t="s">
        <v>22</v>
      </c>
      <c r="N88" s="17" t="s">
        <v>24</v>
      </c>
      <c r="O88" s="18" t="s">
        <v>27</v>
      </c>
      <c r="P88" s="18"/>
      <c r="Q88" s="21"/>
      <c r="R88" s="16">
        <f t="shared" ref="R88:R89" si="31">S88/1.12</f>
        <v>4464285.7142857136</v>
      </c>
      <c r="S88" s="16">
        <v>5000000</v>
      </c>
      <c r="T88" s="16"/>
      <c r="U88" s="18">
        <v>2022</v>
      </c>
      <c r="V88" s="22"/>
      <c r="W88" s="40"/>
      <c r="X88" s="40"/>
      <c r="Y88" s="33"/>
    </row>
    <row r="89" spans="1:25" s="19" customFormat="1" ht="121.5" customHeight="1" x14ac:dyDescent="0.2">
      <c r="A89" s="18" t="s">
        <v>220</v>
      </c>
      <c r="B89" s="18" t="s">
        <v>71</v>
      </c>
      <c r="C89" s="20" t="s">
        <v>246</v>
      </c>
      <c r="D89" s="18" t="s">
        <v>284</v>
      </c>
      <c r="E89" s="18" t="s">
        <v>283</v>
      </c>
      <c r="F89" s="18"/>
      <c r="G89" s="18" t="s">
        <v>23</v>
      </c>
      <c r="H89" s="17">
        <v>1</v>
      </c>
      <c r="I89" s="18">
        <v>710000000</v>
      </c>
      <c r="J89" s="18" t="s">
        <v>216</v>
      </c>
      <c r="K89" s="18" t="s">
        <v>210</v>
      </c>
      <c r="L89" s="18" t="s">
        <v>207</v>
      </c>
      <c r="M89" s="18" t="s">
        <v>22</v>
      </c>
      <c r="N89" s="17">
        <v>1</v>
      </c>
      <c r="O89" s="18" t="s">
        <v>27</v>
      </c>
      <c r="P89" s="18"/>
      <c r="Q89" s="21"/>
      <c r="R89" s="16">
        <f t="shared" si="31"/>
        <v>550000</v>
      </c>
      <c r="S89" s="16">
        <v>616000</v>
      </c>
      <c r="T89" s="16"/>
      <c r="U89" s="18">
        <v>2022</v>
      </c>
      <c r="V89" s="22"/>
      <c r="W89" s="40"/>
      <c r="X89" s="40"/>
      <c r="Y89" s="33"/>
    </row>
    <row r="90" spans="1:25" s="19" customFormat="1" ht="121.5" customHeight="1" x14ac:dyDescent="0.2">
      <c r="A90" s="18" t="s">
        <v>223</v>
      </c>
      <c r="B90" s="18" t="s">
        <v>71</v>
      </c>
      <c r="C90" s="20" t="s">
        <v>246</v>
      </c>
      <c r="D90" s="18" t="s">
        <v>244</v>
      </c>
      <c r="E90" s="18" t="s">
        <v>245</v>
      </c>
      <c r="F90" s="18"/>
      <c r="G90" s="18" t="s">
        <v>23</v>
      </c>
      <c r="H90" s="17">
        <v>1</v>
      </c>
      <c r="I90" s="18">
        <v>710000000</v>
      </c>
      <c r="J90" s="18" t="s">
        <v>216</v>
      </c>
      <c r="K90" s="18" t="s">
        <v>206</v>
      </c>
      <c r="L90" s="18" t="s">
        <v>207</v>
      </c>
      <c r="M90" s="18" t="s">
        <v>22</v>
      </c>
      <c r="N90" s="17" t="s">
        <v>24</v>
      </c>
      <c r="O90" s="18" t="s">
        <v>27</v>
      </c>
      <c r="P90" s="18"/>
      <c r="Q90" s="21"/>
      <c r="R90" s="16">
        <f t="shared" si="30"/>
        <v>1749999.9999999998</v>
      </c>
      <c r="S90" s="16">
        <v>1960000</v>
      </c>
      <c r="T90" s="16"/>
      <c r="U90" s="18">
        <v>2022</v>
      </c>
      <c r="V90" s="22"/>
      <c r="W90" s="40"/>
      <c r="X90" s="40"/>
      <c r="Y90" s="33"/>
    </row>
    <row r="91" spans="1:25" s="19" customFormat="1" ht="110.25" x14ac:dyDescent="0.2">
      <c r="A91" s="18" t="s">
        <v>285</v>
      </c>
      <c r="B91" s="18" t="s">
        <v>71</v>
      </c>
      <c r="C91" s="20" t="s">
        <v>212</v>
      </c>
      <c r="D91" s="18" t="s">
        <v>213</v>
      </c>
      <c r="E91" s="18" t="s">
        <v>214</v>
      </c>
      <c r="F91" s="18"/>
      <c r="G91" s="18" t="s">
        <v>23</v>
      </c>
      <c r="H91" s="17">
        <v>1</v>
      </c>
      <c r="I91" s="18">
        <v>710000000</v>
      </c>
      <c r="J91" s="18" t="s">
        <v>216</v>
      </c>
      <c r="K91" s="18" t="s">
        <v>206</v>
      </c>
      <c r="L91" s="18" t="s">
        <v>207</v>
      </c>
      <c r="M91" s="18" t="s">
        <v>22</v>
      </c>
      <c r="N91" s="17" t="s">
        <v>24</v>
      </c>
      <c r="O91" s="18" t="s">
        <v>27</v>
      </c>
      <c r="P91" s="18"/>
      <c r="Q91" s="21"/>
      <c r="R91" s="16">
        <f t="shared" ref="R91:R92" si="32">S91/1.12</f>
        <v>4285714.2857142854</v>
      </c>
      <c r="S91" s="16">
        <v>4800000</v>
      </c>
      <c r="T91" s="16"/>
      <c r="U91" s="18">
        <v>2022</v>
      </c>
      <c r="V91" s="22"/>
      <c r="W91" s="40"/>
      <c r="X91" s="40"/>
      <c r="Y91" s="33"/>
    </row>
    <row r="92" spans="1:25" s="19" customFormat="1" ht="47.25" x14ac:dyDescent="0.2">
      <c r="A92" s="18" t="s">
        <v>298</v>
      </c>
      <c r="B92" s="18" t="s">
        <v>71</v>
      </c>
      <c r="C92" s="20" t="s">
        <v>300</v>
      </c>
      <c r="D92" s="18" t="s">
        <v>299</v>
      </c>
      <c r="E92" s="18" t="s">
        <v>299</v>
      </c>
      <c r="F92" s="18"/>
      <c r="G92" s="18" t="s">
        <v>23</v>
      </c>
      <c r="H92" s="17">
        <v>1</v>
      </c>
      <c r="I92" s="18">
        <v>710000000</v>
      </c>
      <c r="J92" s="18" t="s">
        <v>216</v>
      </c>
      <c r="K92" s="18" t="s">
        <v>324</v>
      </c>
      <c r="L92" s="18" t="s">
        <v>207</v>
      </c>
      <c r="M92" s="18" t="s">
        <v>22</v>
      </c>
      <c r="N92" s="17" t="s">
        <v>30</v>
      </c>
      <c r="O92" s="18" t="s">
        <v>27</v>
      </c>
      <c r="P92" s="18"/>
      <c r="Q92" s="21"/>
      <c r="R92" s="16">
        <f t="shared" si="32"/>
        <v>1200000</v>
      </c>
      <c r="S92" s="16">
        <v>1344000</v>
      </c>
      <c r="T92" s="16"/>
      <c r="U92" s="18">
        <v>2022</v>
      </c>
      <c r="V92" s="22"/>
      <c r="W92" s="34"/>
      <c r="X92" s="34"/>
      <c r="Y92" s="33"/>
    </row>
    <row r="93" spans="1:25" s="19" customFormat="1" ht="47.25" x14ac:dyDescent="0.2">
      <c r="A93" s="18" t="s">
        <v>304</v>
      </c>
      <c r="B93" s="18" t="s">
        <v>71</v>
      </c>
      <c r="C93" s="20" t="s">
        <v>301</v>
      </c>
      <c r="D93" s="18" t="s">
        <v>302</v>
      </c>
      <c r="E93" s="18" t="s">
        <v>303</v>
      </c>
      <c r="F93" s="18"/>
      <c r="G93" s="18" t="s">
        <v>23</v>
      </c>
      <c r="H93" s="17">
        <v>1</v>
      </c>
      <c r="I93" s="18">
        <v>710000000</v>
      </c>
      <c r="J93" s="18" t="s">
        <v>216</v>
      </c>
      <c r="K93" s="18" t="s">
        <v>206</v>
      </c>
      <c r="L93" s="18" t="s">
        <v>207</v>
      </c>
      <c r="M93" s="18" t="s">
        <v>22</v>
      </c>
      <c r="N93" s="17" t="s">
        <v>30</v>
      </c>
      <c r="O93" s="18" t="s">
        <v>27</v>
      </c>
      <c r="P93" s="18"/>
      <c r="Q93" s="21"/>
      <c r="R93" s="16">
        <f>S93/1.12</f>
        <v>3198053.5714285709</v>
      </c>
      <c r="S93" s="16">
        <v>3581820</v>
      </c>
      <c r="T93" s="16"/>
      <c r="U93" s="18">
        <v>2022</v>
      </c>
      <c r="V93" s="22"/>
      <c r="W93" s="34"/>
      <c r="X93" s="34"/>
      <c r="Y93" s="33"/>
    </row>
    <row r="94" spans="1:25" s="19" customFormat="1" ht="63" x14ac:dyDescent="0.2">
      <c r="A94" s="18" t="s">
        <v>305</v>
      </c>
      <c r="B94" s="18" t="s">
        <v>71</v>
      </c>
      <c r="C94" s="20" t="s">
        <v>306</v>
      </c>
      <c r="D94" s="18" t="s">
        <v>307</v>
      </c>
      <c r="E94" s="18" t="s">
        <v>307</v>
      </c>
      <c r="F94" s="18"/>
      <c r="G94" s="18" t="s">
        <v>23</v>
      </c>
      <c r="H94" s="17">
        <v>1</v>
      </c>
      <c r="I94" s="18">
        <v>710000000</v>
      </c>
      <c r="J94" s="18" t="s">
        <v>216</v>
      </c>
      <c r="K94" s="18" t="s">
        <v>227</v>
      </c>
      <c r="L94" s="18" t="s">
        <v>207</v>
      </c>
      <c r="M94" s="18" t="s">
        <v>22</v>
      </c>
      <c r="N94" s="17" t="s">
        <v>30</v>
      </c>
      <c r="O94" s="18" t="s">
        <v>27</v>
      </c>
      <c r="P94" s="18"/>
      <c r="Q94" s="21"/>
      <c r="R94" s="16">
        <f t="shared" ref="R94" si="33">S94/1.12</f>
        <v>413749.99999999994</v>
      </c>
      <c r="S94" s="16">
        <v>463400</v>
      </c>
      <c r="T94" s="16"/>
      <c r="U94" s="18">
        <v>2022</v>
      </c>
      <c r="V94" s="22"/>
      <c r="W94" s="34"/>
      <c r="X94" s="34"/>
      <c r="Y94" s="33"/>
    </row>
    <row r="95" spans="1:25" s="19" customFormat="1" ht="47.25" x14ac:dyDescent="0.2">
      <c r="A95" s="18" t="s">
        <v>310</v>
      </c>
      <c r="B95" s="18" t="s">
        <v>71</v>
      </c>
      <c r="C95" s="20" t="s">
        <v>308</v>
      </c>
      <c r="D95" s="18" t="s">
        <v>309</v>
      </c>
      <c r="E95" s="18" t="s">
        <v>309</v>
      </c>
      <c r="F95" s="18"/>
      <c r="G95" s="18" t="s">
        <v>23</v>
      </c>
      <c r="H95" s="17">
        <v>1</v>
      </c>
      <c r="I95" s="18">
        <v>710000000</v>
      </c>
      <c r="J95" s="18" t="s">
        <v>216</v>
      </c>
      <c r="K95" s="18" t="s">
        <v>206</v>
      </c>
      <c r="L95" s="18" t="s">
        <v>207</v>
      </c>
      <c r="M95" s="18" t="s">
        <v>22</v>
      </c>
      <c r="N95" s="17" t="s">
        <v>30</v>
      </c>
      <c r="O95" s="18" t="s">
        <v>27</v>
      </c>
      <c r="P95" s="18"/>
      <c r="Q95" s="21"/>
      <c r="R95" s="16">
        <f t="shared" ref="R95" si="34">S95/1.12</f>
        <v>1599999.9999999998</v>
      </c>
      <c r="S95" s="16">
        <v>1792000</v>
      </c>
      <c r="T95" s="16"/>
      <c r="U95" s="18">
        <v>2022</v>
      </c>
      <c r="V95" s="22"/>
      <c r="W95" s="34"/>
      <c r="X95" s="34"/>
      <c r="Y95" s="33"/>
    </row>
    <row r="96" spans="1:25" s="19" customFormat="1" ht="47.25" x14ac:dyDescent="0.2">
      <c r="A96" s="18" t="s">
        <v>311</v>
      </c>
      <c r="B96" s="18" t="s">
        <v>71</v>
      </c>
      <c r="C96" s="20" t="s">
        <v>317</v>
      </c>
      <c r="D96" s="18" t="s">
        <v>318</v>
      </c>
      <c r="E96" s="18" t="s">
        <v>319</v>
      </c>
      <c r="F96" s="18"/>
      <c r="G96" s="18" t="s">
        <v>23</v>
      </c>
      <c r="H96" s="17">
        <v>1</v>
      </c>
      <c r="I96" s="18">
        <v>710000000</v>
      </c>
      <c r="J96" s="18" t="s">
        <v>216</v>
      </c>
      <c r="K96" s="18" t="s">
        <v>206</v>
      </c>
      <c r="L96" s="18" t="s">
        <v>207</v>
      </c>
      <c r="M96" s="18" t="s">
        <v>22</v>
      </c>
      <c r="N96" s="17" t="s">
        <v>30</v>
      </c>
      <c r="O96" s="18" t="s">
        <v>27</v>
      </c>
      <c r="P96" s="18"/>
      <c r="Q96" s="21"/>
      <c r="R96" s="16">
        <f t="shared" ref="R96:R97" si="35">S96/1.12</f>
        <v>28571.428571428569</v>
      </c>
      <c r="S96" s="16">
        <v>32000</v>
      </c>
      <c r="T96" s="16"/>
      <c r="U96" s="18">
        <v>2022</v>
      </c>
      <c r="V96" s="22"/>
      <c r="W96" s="34"/>
      <c r="X96" s="34"/>
      <c r="Y96" s="33"/>
    </row>
    <row r="97" spans="1:25" s="19" customFormat="1" ht="47.25" x14ac:dyDescent="0.2">
      <c r="A97" s="18" t="s">
        <v>320</v>
      </c>
      <c r="B97" s="18" t="s">
        <v>71</v>
      </c>
      <c r="C97" s="20" t="s">
        <v>312</v>
      </c>
      <c r="D97" s="18" t="s">
        <v>313</v>
      </c>
      <c r="E97" s="18" t="s">
        <v>314</v>
      </c>
      <c r="F97" s="18"/>
      <c r="G97" s="18" t="s">
        <v>23</v>
      </c>
      <c r="H97" s="17">
        <v>1</v>
      </c>
      <c r="I97" s="18">
        <v>710000000</v>
      </c>
      <c r="J97" s="18" t="s">
        <v>216</v>
      </c>
      <c r="K97" s="18" t="s">
        <v>321</v>
      </c>
      <c r="L97" s="18" t="s">
        <v>207</v>
      </c>
      <c r="M97" s="18" t="s">
        <v>22</v>
      </c>
      <c r="N97" s="17" t="s">
        <v>315</v>
      </c>
      <c r="O97" s="18" t="s">
        <v>27</v>
      </c>
      <c r="P97" s="18"/>
      <c r="Q97" s="21"/>
      <c r="R97" s="16">
        <f t="shared" si="35"/>
        <v>4450000</v>
      </c>
      <c r="S97" s="16">
        <v>4984000</v>
      </c>
      <c r="T97" s="16"/>
      <c r="U97" s="18">
        <v>2022</v>
      </c>
      <c r="V97" s="22"/>
      <c r="W97" s="34"/>
      <c r="X97" s="34"/>
      <c r="Y97" s="33"/>
    </row>
    <row r="98" spans="1:25" s="19" customFormat="1" ht="47.25" x14ac:dyDescent="0.2">
      <c r="A98" s="18" t="s">
        <v>323</v>
      </c>
      <c r="B98" s="18" t="s">
        <v>71</v>
      </c>
      <c r="C98" s="20" t="s">
        <v>325</v>
      </c>
      <c r="D98" s="18" t="s">
        <v>327</v>
      </c>
      <c r="E98" s="18" t="s">
        <v>326</v>
      </c>
      <c r="F98" s="18"/>
      <c r="G98" s="18" t="s">
        <v>23</v>
      </c>
      <c r="H98" s="17">
        <v>1</v>
      </c>
      <c r="I98" s="18">
        <v>710000000</v>
      </c>
      <c r="J98" s="18" t="s">
        <v>216</v>
      </c>
      <c r="K98" s="18" t="s">
        <v>331</v>
      </c>
      <c r="L98" s="18" t="s">
        <v>207</v>
      </c>
      <c r="M98" s="18" t="s">
        <v>22</v>
      </c>
      <c r="N98" s="17" t="s">
        <v>315</v>
      </c>
      <c r="O98" s="18" t="s">
        <v>27</v>
      </c>
      <c r="P98" s="18"/>
      <c r="Q98" s="21"/>
      <c r="R98" s="16">
        <f t="shared" ref="R98" si="36">S98/1.12</f>
        <v>1349999.9999999998</v>
      </c>
      <c r="S98" s="16">
        <v>1512000</v>
      </c>
      <c r="T98" s="16"/>
      <c r="U98" s="18">
        <v>2022</v>
      </c>
      <c r="V98" s="22"/>
      <c r="W98" s="34"/>
      <c r="X98" s="34"/>
      <c r="Y98" s="33"/>
    </row>
    <row r="99" spans="1:25" s="19" customFormat="1" ht="47.25" x14ac:dyDescent="0.2">
      <c r="A99" s="18" t="s">
        <v>329</v>
      </c>
      <c r="B99" s="18" t="s">
        <v>71</v>
      </c>
      <c r="C99" s="20" t="s">
        <v>301</v>
      </c>
      <c r="D99" s="18" t="s">
        <v>302</v>
      </c>
      <c r="E99" s="18" t="s">
        <v>330</v>
      </c>
      <c r="F99" s="18"/>
      <c r="G99" s="18" t="s">
        <v>23</v>
      </c>
      <c r="H99" s="17">
        <v>1</v>
      </c>
      <c r="I99" s="18">
        <v>710000000</v>
      </c>
      <c r="J99" s="18" t="s">
        <v>216</v>
      </c>
      <c r="K99" s="18" t="s">
        <v>324</v>
      </c>
      <c r="L99" s="18" t="s">
        <v>207</v>
      </c>
      <c r="M99" s="18" t="s">
        <v>22</v>
      </c>
      <c r="N99" s="17" t="s">
        <v>30</v>
      </c>
      <c r="O99" s="18" t="s">
        <v>27</v>
      </c>
      <c r="P99" s="18"/>
      <c r="Q99" s="21"/>
      <c r="R99" s="16">
        <f>S99/1.12</f>
        <v>12375598.214285713</v>
      </c>
      <c r="S99" s="16">
        <v>13860670</v>
      </c>
      <c r="T99" s="16"/>
      <c r="U99" s="18">
        <v>2022</v>
      </c>
      <c r="V99" s="22"/>
      <c r="W99" s="34"/>
      <c r="X99" s="34"/>
      <c r="Y99" s="33"/>
    </row>
    <row r="100" spans="1:25" ht="47.25" x14ac:dyDescent="0.2">
      <c r="A100" s="10" t="s">
        <v>334</v>
      </c>
      <c r="B100" s="10" t="s">
        <v>71</v>
      </c>
      <c r="C100" s="24" t="s">
        <v>179</v>
      </c>
      <c r="D100" s="10" t="s">
        <v>180</v>
      </c>
      <c r="E100" s="10" t="s">
        <v>332</v>
      </c>
      <c r="F100" s="10"/>
      <c r="G100" s="10" t="s">
        <v>23</v>
      </c>
      <c r="H100" s="25">
        <v>1</v>
      </c>
      <c r="I100" s="10">
        <v>710000000</v>
      </c>
      <c r="J100" s="10" t="s">
        <v>216</v>
      </c>
      <c r="K100" s="10" t="s">
        <v>333</v>
      </c>
      <c r="L100" s="10" t="s">
        <v>207</v>
      </c>
      <c r="M100" s="10" t="s">
        <v>22</v>
      </c>
      <c r="N100" s="25">
        <v>1</v>
      </c>
      <c r="O100" s="10" t="s">
        <v>27</v>
      </c>
      <c r="P100" s="10"/>
      <c r="Q100" s="26"/>
      <c r="R100" s="27">
        <f>S100/1.12</f>
        <v>79199.999999999985</v>
      </c>
      <c r="S100" s="27">
        <v>88704</v>
      </c>
      <c r="T100" s="27"/>
      <c r="U100" s="10">
        <v>2022</v>
      </c>
      <c r="V100" s="28"/>
      <c r="W100" s="35"/>
      <c r="X100" s="35"/>
      <c r="Y100" s="5"/>
    </row>
    <row r="101" spans="1:25" ht="15.75" x14ac:dyDescent="0.2">
      <c r="A101" s="38" t="s">
        <v>37</v>
      </c>
      <c r="B101" s="38"/>
      <c r="C101" s="38"/>
      <c r="D101" s="38"/>
      <c r="E101" s="3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2">
        <f>SUM(R63:R100)</f>
        <v>157969164.64285713</v>
      </c>
      <c r="S101" s="12">
        <f>SUM(S63:S100)</f>
        <v>171253314</v>
      </c>
      <c r="T101" s="10"/>
      <c r="U101" s="10"/>
      <c r="V101" s="13"/>
      <c r="Y101" s="5"/>
    </row>
    <row r="102" spans="1:25" ht="15.75" x14ac:dyDescent="0.2">
      <c r="A102" s="38" t="s">
        <v>38</v>
      </c>
      <c r="B102" s="38"/>
      <c r="C102" s="38"/>
      <c r="D102" s="38"/>
      <c r="E102" s="38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2">
        <f>SUM(R61+R101)</f>
        <v>165151164.64285713</v>
      </c>
      <c r="S102" s="12">
        <f>S61+S101</f>
        <v>179585330</v>
      </c>
      <c r="T102" s="10"/>
      <c r="U102" s="10"/>
      <c r="V102" s="13"/>
      <c r="Y102" s="5"/>
    </row>
    <row r="103" spans="1:25" ht="15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 t="s">
        <v>43</v>
      </c>
      <c r="S103" s="14" t="s">
        <v>169</v>
      </c>
      <c r="T103" s="14"/>
      <c r="U103" s="14"/>
      <c r="V103" s="14"/>
      <c r="Y103" s="5"/>
    </row>
    <row r="104" spans="1:25" x14ac:dyDescent="0.2">
      <c r="U104" s="1"/>
      <c r="V104" s="1"/>
      <c r="Y104" s="5"/>
    </row>
    <row r="105" spans="1:25" x14ac:dyDescent="0.2">
      <c r="Y105" s="5"/>
    </row>
    <row r="106" spans="1:25" x14ac:dyDescent="0.2">
      <c r="Y106" s="5"/>
    </row>
    <row r="107" spans="1:25" x14ac:dyDescent="0.2">
      <c r="Y107" s="5"/>
    </row>
    <row r="108" spans="1:25" x14ac:dyDescent="0.2">
      <c r="R108" s="30"/>
      <c r="S108" s="30"/>
      <c r="Y108" s="5"/>
    </row>
    <row r="109" spans="1:25" x14ac:dyDescent="0.2">
      <c r="Y109" s="5"/>
    </row>
    <row r="110" spans="1:25" x14ac:dyDescent="0.2">
      <c r="Y110" s="5"/>
    </row>
    <row r="111" spans="1:25" x14ac:dyDescent="0.2">
      <c r="R111" s="30"/>
      <c r="S111" s="30"/>
      <c r="Y111" s="5"/>
    </row>
    <row r="117" spans="18:19" x14ac:dyDescent="0.2">
      <c r="R117" s="30"/>
      <c r="S117" s="30"/>
    </row>
  </sheetData>
  <autoFilter ref="A10:V103" xr:uid="{00000000-0009-0000-0000-000000000000}"/>
  <mergeCells count="13">
    <mergeCell ref="A101:E101"/>
    <mergeCell ref="A102:E102"/>
    <mergeCell ref="N5:V5"/>
    <mergeCell ref="W12:X91"/>
    <mergeCell ref="H7:T7"/>
    <mergeCell ref="A61:E61"/>
    <mergeCell ref="A62:V62"/>
    <mergeCell ref="W1:X11"/>
    <mergeCell ref="J1:V1"/>
    <mergeCell ref="A11:V11"/>
    <mergeCell ref="N2:V2"/>
    <mergeCell ref="N3:V3"/>
    <mergeCell ref="N4:V4"/>
  </mergeCells>
  <hyperlinks>
    <hyperlink ref="C69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xr:uid="{00000000-0004-0000-0000-000000000000}"/>
    <hyperlink ref="C74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xr:uid="{00000000-0004-0000-0000-000001000000}"/>
    <hyperlink ref="C55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xr:uid="{00000000-0004-0000-0000-000002000000}"/>
    <hyperlink ref="C73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xr:uid="{00000000-0004-0000-0000-000003000000}"/>
    <hyperlink ref="C56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4000000}"/>
    <hyperlink ref="C46" r:id="rId6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5000000}"/>
    <hyperlink ref="C45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06000000}"/>
    <hyperlink ref="C70" r:id="rId8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xr:uid="{00000000-0004-0000-0000-000007000000}"/>
    <hyperlink ref="C71" r:id="rId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xr:uid="{00000000-0004-0000-0000-000008000000}"/>
    <hyperlink ref="C82" r:id="rId10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xr:uid="{00000000-0004-0000-0000-000009000000}"/>
    <hyperlink ref="C83" r:id="rId11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xr:uid="{00000000-0004-0000-0000-00000A000000}"/>
    <hyperlink ref="C58" r:id="rId12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B000000}"/>
    <hyperlink ref="C57" r:id="rId13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xr:uid="{00000000-0004-0000-0000-00000C000000}"/>
    <hyperlink ref="C50" r:id="rId14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0D000000}"/>
    <hyperlink ref="C52" r:id="rId15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0E000000}"/>
    <hyperlink ref="C53" r:id="rId16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0F000000}"/>
    <hyperlink ref="C93" r:id="rId17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10000000}"/>
    <hyperlink ref="C99" r:id="rId18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xr:uid="{00000000-0004-0000-0000-000011000000}"/>
    <hyperlink ref="C100" r:id="rId1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xr:uid="{00000000-0004-0000-0000-000012000000}"/>
    <hyperlink ref="C51" r:id="rId20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13000000}"/>
    <hyperlink ref="C54" r:id="rId21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xr:uid="{00000000-0004-0000-0000-000014000000}"/>
  </hyperlinks>
  <pageMargins left="0.7" right="0.7" top="0.75" bottom="0.75" header="0.3" footer="0.3"/>
  <pageSetup paperSize="9" scale="33" fitToHeight="0" orientation="landscape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2022 год</vt:lpstr>
      <vt:lpstr>'План закупок на 2022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ww</cp:lastModifiedBy>
  <cp:lastPrinted>2022-12-14T11:20:24Z</cp:lastPrinted>
  <dcterms:created xsi:type="dcterms:W3CDTF">1996-10-08T23:32:33Z</dcterms:created>
  <dcterms:modified xsi:type="dcterms:W3CDTF">2022-12-14T11:48:01Z</dcterms:modified>
</cp:coreProperties>
</file>