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.Karabayev\Desktop\КФ КСО\01 План закупок\Долгосрочный План закупок\"/>
    </mc:Choice>
  </mc:AlternateContent>
  <xr:revisionPtr revIDLastSave="0" documentId="13_ncr:1_{4CBB073B-B0E4-406E-BEB4-019F64077B21}" xr6:coauthVersionLast="40" xr6:coauthVersionMax="40" xr10:uidLastSave="{00000000-0000-0000-0000-000000000000}"/>
  <bookViews>
    <workbookView xWindow="0" yWindow="0" windowWidth="21570" windowHeight="7980" xr2:uid="{00000000-000D-0000-FFFF-FFFF00000000}"/>
  </bookViews>
  <sheets>
    <sheet name="ПЗ 2018" sheetId="2" r:id="rId1"/>
  </sheets>
  <definedNames>
    <definedName name="_xlnm._FilterDatabase" localSheetId="0" hidden="1">'ПЗ 2018'!$B$12:$AB$21</definedName>
    <definedName name="_xlnm.Print_Area" localSheetId="0">'ПЗ 2018'!$A$1:$AB$24</definedName>
  </definedNames>
  <calcPr calcId="181029"/>
</workbook>
</file>

<file path=xl/calcChain.xml><?xml version="1.0" encoding="utf-8"?>
<calcChain xmlns="http://schemas.openxmlformats.org/spreadsheetml/2006/main">
  <c r="X20" i="2" l="1"/>
  <c r="U20" i="2"/>
  <c r="R20" i="2"/>
  <c r="X19" i="2"/>
  <c r="U19" i="2"/>
  <c r="R19" i="2"/>
  <c r="X16" i="2"/>
  <c r="U16" i="2"/>
  <c r="R16" i="2"/>
  <c r="Y20" i="2" l="1"/>
  <c r="Z20" i="2" s="1"/>
  <c r="Y19" i="2"/>
  <c r="Y21" i="2" l="1"/>
  <c r="Z19" i="2"/>
  <c r="Z21" i="2" s="1"/>
  <c r="Y16" i="2"/>
  <c r="Z16" i="2" l="1"/>
  <c r="Z17" i="2" s="1"/>
  <c r="Y17" i="2" l="1"/>
  <c r="Y23" i="2" l="1"/>
  <c r="Z23" i="2" l="1"/>
</calcChain>
</file>

<file path=xl/sharedStrings.xml><?xml version="1.0" encoding="utf-8"?>
<sst xmlns="http://schemas.openxmlformats.org/spreadsheetml/2006/main" count="71" uniqueCount="50">
  <si>
    <t xml:space="preserve">                                                                                                                                                                                  </t>
  </si>
  <si>
    <t xml:space="preserve">№ </t>
  </si>
  <si>
    <t xml:space="preserve">Наименование закупаемых товаров, работ и услуг </t>
  </si>
  <si>
    <t xml:space="preserve">Краткая характеристика (описание) товаров, работ и услуг </t>
  </si>
  <si>
    <t>Дополнительная характеристика</t>
  </si>
  <si>
    <t>Способ закупок</t>
  </si>
  <si>
    <t>Регион, место поставки товара, выполнения работ, оказания услуг</t>
  </si>
  <si>
    <t>Условия поставки по ИНКОТЕРМС 2010</t>
  </si>
  <si>
    <t>Ед. измерен.</t>
  </si>
  <si>
    <t>Кол-во, объем</t>
  </si>
  <si>
    <t>Маркетинговая цена за единицу, тенге без НДС</t>
  </si>
  <si>
    <t>Приоритет закупки</t>
  </si>
  <si>
    <t>1.Товары</t>
  </si>
  <si>
    <t>2.Работы</t>
  </si>
  <si>
    <t>3.Услуги</t>
  </si>
  <si>
    <t>Всего:</t>
  </si>
  <si>
    <t>Прогноз местного содержания, %</t>
  </si>
  <si>
    <t>Код  ЕНС ТРУ</t>
  </si>
  <si>
    <t>ОИ</t>
  </si>
  <si>
    <t>г.Астана, район Есиль</t>
  </si>
  <si>
    <t>Итого по товарам</t>
  </si>
  <si>
    <t>Итого по работам</t>
  </si>
  <si>
    <t>Итого по услугам</t>
  </si>
  <si>
    <t>1 Р</t>
  </si>
  <si>
    <t>С изменениями и дополнениями от "___" __________ 2018 г. Приказ №___</t>
  </si>
  <si>
    <t>Сумма, планируемая для закупок ТРУ без НДС, тенге</t>
  </si>
  <si>
    <t>Сумма,  планируемая для закупки ТРУ с НДС, тенге</t>
  </si>
  <si>
    <t>Основание для одного источника</t>
  </si>
  <si>
    <t>Срок осуществления закупок (планируемый месяц проведения)</t>
  </si>
  <si>
    <t>Период поставки товаров, выполнения работ, оказания услуг</t>
  </si>
  <si>
    <t>Условия оплаты</t>
  </si>
  <si>
    <t>Организатор закупки</t>
  </si>
  <si>
    <t>Предоплата 30%, промежуточный платеж 55%, окончательный платеж 15%</t>
  </si>
  <si>
    <t>пп.1) п.108 Правил закупок (в рамках выполнения государственного задания, исполнения поручения Президента РК)</t>
  </si>
  <si>
    <t xml:space="preserve">План долгосрочных закупок, перечня первоочередных закупок товаров, работ и услуг на 2018 - 2020 годы Корпоративного фонда "Компания по строительству объектов" </t>
  </si>
  <si>
    <t>1 У</t>
  </si>
  <si>
    <t xml:space="preserve"> 711220.000.000000</t>
  </si>
  <si>
    <t>Услуги по авторскому/техническому надзору</t>
  </si>
  <si>
    <t>410040.300.000000</t>
  </si>
  <si>
    <t>Работы по возведению (строительству) нежилых зданий/сооружений</t>
  </si>
  <si>
    <t>2 У</t>
  </si>
  <si>
    <t>С даты заключения договора до 31 декабря 2020 года</t>
  </si>
  <si>
    <t>Ежемесячно по факту оказанных услуг</t>
  </si>
  <si>
    <t>Строительство объекта "Легкоатлетический спортивный комплекс" в городе Астана</t>
  </si>
  <si>
    <t>Услуги по техническому надзору за  строительством объекта "Легкоатлетический спортивный комплекс" в городе Астана</t>
  </si>
  <si>
    <t>Услуги по авторскому надзору за строительством объекта "Легкоатлетический спортивный комплекс" в городе Астана</t>
  </si>
  <si>
    <t>Приказ об утверждении плана закупок №94 от "29" ноября 2018 г.</t>
  </si>
  <si>
    <t>пп.2) п.109 Правил закупок (в рамках выполнения государственного задания, исполнения поручения Президента РК)</t>
  </si>
  <si>
    <t>Декабрь 2018г.</t>
  </si>
  <si>
    <t>Январь 2019г.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</si>
</sst>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;@"/>
  </numFmts>
  <fonts count="6" x14ac:knownFonts="1">
    <font>
      <sz val="11"/>
      <color indexed="8"/>
      <name val="Calibri"/>
      <family val="2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none">
        <bgColor indexed="64"/>
      </patternFill>
    </fill>
  </fills>
  <borders count="31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indexed="64"/>
      </top>
      <bottom/>
      <diagonal/>
    </border>
    <border>
      <left style="medium">
        <color auto="1"/>
      </left>
      <right/>
      <top/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indexed="64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</borders>
  <cellStyleXfs count="2">
    <xf numFmtId="0" fontId="0" fillId="0" borderId="0"/>
    <xf numFmtId="0" fontId="1" fillId="2" borderId="1"/>
  </cellStyleXfs>
  <cellXfs count="74">
    <xf numFmtId="0" fontId="0" fillId="0" borderId="0" xfId="0"/>
    <xf numFmtId="4" fontId="5" fillId="0" borderId="5" xfId="0" applyNumberFormat="1" applyFont="1" applyFill="1" applyBorder="1" applyAlignment="1">
      <alignment horizontal="center" vertical="center" wrapText="1"/>
    </xf>
    <xf numFmtId="4" fontId="5" fillId="0" borderId="4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5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 applyProtection="1">
      <alignment horizontal="center" vertical="center" wrapText="1"/>
      <protection locked="0"/>
    </xf>
    <xf numFmtId="164" fontId="2" fillId="0" borderId="5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4" fillId="0" borderId="6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4" fontId="3" fillId="0" borderId="5" xfId="0" applyNumberFormat="1" applyFont="1" applyFill="1" applyBorder="1" applyAlignment="1">
      <alignment horizontal="center" vertical="center" wrapText="1"/>
    </xf>
    <xf numFmtId="4" fontId="3" fillId="0" borderId="9" xfId="0" applyNumberFormat="1" applyFont="1" applyFill="1" applyBorder="1" applyAlignment="1">
      <alignment horizontal="center" vertical="center" wrapText="1"/>
    </xf>
    <xf numFmtId="0" fontId="3" fillId="0" borderId="12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vertical="center" wrapText="1"/>
    </xf>
    <xf numFmtId="4" fontId="2" fillId="0" borderId="1" xfId="0" applyNumberFormat="1" applyFont="1" applyFill="1" applyBorder="1" applyAlignment="1">
      <alignment vertical="center" wrapText="1"/>
    </xf>
    <xf numFmtId="2" fontId="2" fillId="0" borderId="1" xfId="0" applyNumberFormat="1" applyFont="1" applyFill="1" applyBorder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4" fillId="0" borderId="7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vertical="center" wrapText="1"/>
    </xf>
    <xf numFmtId="0" fontId="3" fillId="0" borderId="8" xfId="0" applyNumberFormat="1" applyFont="1" applyFill="1" applyBorder="1" applyAlignment="1">
      <alignment vertical="center" wrapText="1"/>
    </xf>
    <xf numFmtId="0" fontId="2" fillId="0" borderId="4" xfId="0" applyNumberFormat="1" applyFont="1" applyFill="1" applyBorder="1" applyAlignment="1">
      <alignment vertical="center" wrapText="1"/>
    </xf>
    <xf numFmtId="0" fontId="2" fillId="0" borderId="5" xfId="0" applyNumberFormat="1" applyFont="1" applyFill="1" applyBorder="1" applyAlignment="1">
      <alignment vertical="center" wrapText="1"/>
    </xf>
    <xf numFmtId="2" fontId="2" fillId="0" borderId="0" xfId="0" applyNumberFormat="1" applyFont="1" applyFill="1" applyAlignment="1">
      <alignment vertical="center" wrapText="1"/>
    </xf>
    <xf numFmtId="0" fontId="2" fillId="0" borderId="9" xfId="0" applyNumberFormat="1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>
      <alignment horizontal="center" vertical="center" wrapText="1"/>
    </xf>
    <xf numFmtId="0" fontId="2" fillId="0" borderId="12" xfId="0" applyNumberFormat="1" applyFont="1" applyFill="1" applyBorder="1" applyAlignment="1">
      <alignment vertical="center" wrapText="1"/>
    </xf>
    <xf numFmtId="0" fontId="2" fillId="0" borderId="12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1" fontId="5" fillId="0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3" fillId="0" borderId="9" xfId="0" applyNumberFormat="1" applyFont="1" applyFill="1" applyBorder="1" applyAlignment="1">
      <alignment horizontal="left" vertical="center" wrapText="1"/>
    </xf>
    <xf numFmtId="0" fontId="3" fillId="0" borderId="15" xfId="0" applyNumberFormat="1" applyFont="1" applyFill="1" applyBorder="1" applyAlignment="1">
      <alignment horizontal="center" vertical="center" wrapText="1"/>
    </xf>
    <xf numFmtId="0" fontId="3" fillId="0" borderId="17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left" vertical="center" wrapText="1"/>
    </xf>
    <xf numFmtId="0" fontId="4" fillId="0" borderId="18" xfId="0" applyNumberFormat="1" applyFont="1" applyFill="1" applyBorder="1" applyAlignment="1">
      <alignment horizontal="center" vertical="center" wrapText="1"/>
    </xf>
    <xf numFmtId="0" fontId="4" fillId="0" borderId="24" xfId="0" applyNumberFormat="1" applyFont="1" applyFill="1" applyBorder="1" applyAlignment="1">
      <alignment horizontal="center" vertical="center" wrapText="1"/>
    </xf>
    <xf numFmtId="9" fontId="5" fillId="0" borderId="5" xfId="0" applyNumberFormat="1" applyFont="1" applyFill="1" applyBorder="1" applyAlignment="1">
      <alignment horizontal="center" vertical="center" wrapText="1"/>
    </xf>
    <xf numFmtId="17" fontId="5" fillId="0" borderId="5" xfId="0" applyNumberFormat="1" applyFont="1" applyFill="1" applyBorder="1" applyAlignment="1">
      <alignment horizontal="center" vertical="center" wrapText="1"/>
    </xf>
    <xf numFmtId="0" fontId="3" fillId="0" borderId="16" xfId="0" applyNumberFormat="1" applyFont="1" applyFill="1" applyBorder="1" applyAlignment="1">
      <alignment horizontal="right" vertical="center" wrapText="1"/>
    </xf>
    <xf numFmtId="0" fontId="3" fillId="0" borderId="26" xfId="0" applyNumberFormat="1" applyFont="1" applyFill="1" applyBorder="1" applyAlignment="1">
      <alignment horizontal="right" vertical="center" wrapText="1"/>
    </xf>
    <xf numFmtId="0" fontId="3" fillId="0" borderId="19" xfId="0" applyNumberFormat="1" applyFont="1" applyFill="1" applyBorder="1" applyAlignment="1">
      <alignment horizontal="right" vertical="center" wrapText="1"/>
    </xf>
    <xf numFmtId="0" fontId="3" fillId="0" borderId="29" xfId="0" applyNumberFormat="1" applyFont="1" applyFill="1" applyBorder="1" applyAlignment="1">
      <alignment horizontal="right" vertical="center" wrapText="1"/>
    </xf>
    <xf numFmtId="0" fontId="3" fillId="0" borderId="2" xfId="0" applyNumberFormat="1" applyFont="1" applyFill="1" applyBorder="1" applyAlignment="1">
      <alignment horizontal="right" vertical="center" wrapText="1"/>
    </xf>
    <xf numFmtId="0" fontId="3" fillId="0" borderId="30" xfId="0" applyNumberFormat="1" applyFont="1" applyFill="1" applyBorder="1" applyAlignment="1">
      <alignment horizontal="right" vertical="center" wrapText="1"/>
    </xf>
    <xf numFmtId="0" fontId="3" fillId="0" borderId="27" xfId="0" applyNumberFormat="1" applyFont="1" applyFill="1" applyBorder="1" applyAlignment="1">
      <alignment horizontal="right" vertical="center" wrapText="1"/>
    </xf>
    <xf numFmtId="0" fontId="3" fillId="0" borderId="12" xfId="0" applyNumberFormat="1" applyFont="1" applyFill="1" applyBorder="1" applyAlignment="1">
      <alignment horizontal="right" vertical="center" wrapText="1"/>
    </xf>
    <xf numFmtId="0" fontId="3" fillId="0" borderId="28" xfId="0" applyNumberFormat="1" applyFont="1" applyFill="1" applyBorder="1" applyAlignment="1">
      <alignment horizontal="right" vertical="center" wrapText="1"/>
    </xf>
    <xf numFmtId="0" fontId="3" fillId="0" borderId="17" xfId="0" applyNumberFormat="1" applyFont="1" applyFill="1" applyBorder="1" applyAlignment="1">
      <alignment horizontal="right" vertical="center" wrapText="1"/>
    </xf>
    <xf numFmtId="0" fontId="3" fillId="0" borderId="22" xfId="0" applyNumberFormat="1" applyFont="1" applyFill="1" applyBorder="1" applyAlignment="1">
      <alignment horizontal="right" vertical="center" wrapText="1"/>
    </xf>
    <xf numFmtId="0" fontId="3" fillId="0" borderId="20" xfId="0" applyNumberFormat="1" applyFont="1" applyFill="1" applyBorder="1" applyAlignment="1">
      <alignment horizontal="right" vertical="center" wrapText="1"/>
    </xf>
    <xf numFmtId="0" fontId="3" fillId="0" borderId="9" xfId="0" applyNumberFormat="1" applyFont="1" applyFill="1" applyBorder="1" applyAlignment="1">
      <alignment horizontal="left" vertical="center" wrapText="1"/>
    </xf>
    <xf numFmtId="0" fontId="3" fillId="0" borderId="11" xfId="0" applyNumberFormat="1" applyFont="1" applyFill="1" applyBorder="1" applyAlignment="1">
      <alignment horizontal="left" vertical="center" wrapText="1"/>
    </xf>
    <xf numFmtId="0" fontId="3" fillId="0" borderId="14" xfId="0" applyNumberFormat="1" applyFont="1" applyFill="1" applyBorder="1" applyAlignment="1">
      <alignment horizontal="center" vertical="center" wrapText="1"/>
    </xf>
    <xf numFmtId="0" fontId="3" fillId="0" borderId="15" xfId="0" applyNumberFormat="1" applyFont="1" applyFill="1" applyBorder="1" applyAlignment="1">
      <alignment horizontal="center" vertical="center" wrapText="1"/>
    </xf>
    <xf numFmtId="0" fontId="3" fillId="0" borderId="10" xfId="0" applyNumberFormat="1" applyFont="1" applyFill="1" applyBorder="1" applyAlignment="1">
      <alignment horizontal="left" vertical="center" wrapText="1"/>
    </xf>
    <xf numFmtId="0" fontId="4" fillId="0" borderId="24" xfId="0" applyNumberFormat="1" applyFont="1" applyFill="1" applyBorder="1" applyAlignment="1">
      <alignment horizontal="center" vertical="center" wrapText="1"/>
    </xf>
    <xf numFmtId="0" fontId="4" fillId="0" borderId="23" xfId="0" applyNumberFormat="1" applyFont="1" applyFill="1" applyBorder="1" applyAlignment="1">
      <alignment horizontal="center" vertical="center" wrapText="1"/>
    </xf>
    <xf numFmtId="0" fontId="4" fillId="0" borderId="25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right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6" xfId="0" applyNumberFormat="1" applyFont="1" applyFill="1" applyBorder="1" applyAlignment="1">
      <alignment horizontal="center" vertical="center" wrapText="1"/>
    </xf>
    <xf numFmtId="0" fontId="3" fillId="0" borderId="17" xfId="0" applyNumberFormat="1" applyFont="1" applyFill="1" applyBorder="1" applyAlignment="1">
      <alignment horizontal="center" vertical="center" wrapText="1"/>
    </xf>
    <xf numFmtId="0" fontId="3" fillId="0" borderId="6" xfId="0" applyNumberFormat="1" applyFont="1" applyFill="1" applyBorder="1" applyAlignment="1">
      <alignment horizontal="center" vertical="center" wrapText="1"/>
    </xf>
    <xf numFmtId="0" fontId="3" fillId="0" borderId="23" xfId="0" applyNumberFormat="1" applyFont="1" applyFill="1" applyBorder="1" applyAlignment="1">
      <alignment horizontal="center" vertical="center" wrapText="1"/>
    </xf>
    <xf numFmtId="0" fontId="3" fillId="0" borderId="21" xfId="0" applyNumberFormat="1" applyFont="1" applyFill="1" applyBorder="1" applyAlignment="1">
      <alignment horizontal="center" vertical="center" wrapText="1"/>
    </xf>
    <xf numFmtId="2" fontId="2" fillId="0" borderId="13" xfId="0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R24"/>
  <sheetViews>
    <sheetView tabSelected="1" view="pageBreakPreview" zoomScale="70" zoomScaleNormal="80" zoomScaleSheetLayoutView="70" workbookViewId="0">
      <pane xSplit="3" ySplit="13" topLeftCell="D14" activePane="bottomRight" state="frozen"/>
      <selection pane="topRight" activeCell="E1" sqref="E1"/>
      <selection pane="bottomLeft" activeCell="A14" sqref="A14"/>
      <selection pane="bottomRight" activeCell="R20" sqref="R20"/>
    </sheetView>
  </sheetViews>
  <sheetFormatPr defaultRowHeight="12.75" customHeight="1" outlineLevelRow="1" outlineLevelCol="1" x14ac:dyDescent="0.25"/>
  <cols>
    <col min="1" max="1" width="3.140625" style="15" customWidth="1"/>
    <col min="2" max="2" width="8.28515625" style="9" customWidth="1"/>
    <col min="3" max="3" width="18.7109375" style="15" customWidth="1" outlineLevel="1"/>
    <col min="4" max="4" width="15.85546875" style="15" customWidth="1"/>
    <col min="5" max="5" width="24.85546875" style="15" customWidth="1"/>
    <col min="6" max="6" width="17.28515625" style="15" customWidth="1" outlineLevel="1"/>
    <col min="7" max="7" width="9.85546875" style="15" customWidth="1"/>
    <col min="8" max="8" width="11" style="15" customWidth="1"/>
    <col min="9" max="9" width="9.5703125" style="15" customWidth="1"/>
    <col min="10" max="10" width="12.5703125" style="15" customWidth="1"/>
    <col min="11" max="11" width="11" style="15" customWidth="1"/>
    <col min="12" max="12" width="10.140625" style="15" customWidth="1"/>
    <col min="13" max="13" width="13.85546875" style="15" customWidth="1"/>
    <col min="14" max="14" width="15" style="15" customWidth="1"/>
    <col min="15" max="15" width="9.5703125" style="15" customWidth="1"/>
    <col min="16" max="16" width="9.140625" style="15" customWidth="1"/>
    <col min="17" max="17" width="10.7109375" style="15" customWidth="1"/>
    <col min="18" max="18" width="16.28515625" style="15" customWidth="1"/>
    <col min="19" max="19" width="9" style="15" customWidth="1"/>
    <col min="20" max="20" width="10.7109375" style="15" customWidth="1"/>
    <col min="21" max="21" width="17.28515625" style="15" customWidth="1"/>
    <col min="22" max="22" width="8.85546875" style="15" customWidth="1"/>
    <col min="23" max="23" width="10.42578125" style="15" customWidth="1"/>
    <col min="24" max="24" width="17" style="15" customWidth="1"/>
    <col min="25" max="25" width="18.7109375" style="16" customWidth="1"/>
    <col min="26" max="26" width="17.42578125" style="15" customWidth="1"/>
    <col min="27" max="27" width="12.28515625" style="15" customWidth="1"/>
    <col min="28" max="28" width="12.85546875" style="15" customWidth="1"/>
    <col min="29" max="29" width="9.7109375" style="15" customWidth="1"/>
    <col min="30" max="30" width="13.28515625" style="15" customWidth="1"/>
    <col min="31" max="31" width="12.85546875" style="17" customWidth="1"/>
    <col min="32" max="32" width="9.140625" style="17" customWidth="1"/>
    <col min="33" max="33" width="11.85546875" style="17" customWidth="1"/>
    <col min="34" max="44" width="9.140625" style="15" customWidth="1"/>
    <col min="45" max="16384" width="9.140625" style="18"/>
  </cols>
  <sheetData>
    <row r="1" spans="1:44" ht="12.75" customHeight="1" outlineLevel="1" x14ac:dyDescent="0.25">
      <c r="A1" s="18"/>
      <c r="M1" s="30"/>
      <c r="AA1" s="30"/>
      <c r="AB1" s="30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  <c r="AR1" s="18"/>
    </row>
    <row r="2" spans="1:44" ht="12.75" customHeight="1" outlineLevel="1" x14ac:dyDescent="0.25">
      <c r="A2" s="18"/>
      <c r="B2" s="67" t="s">
        <v>34</v>
      </c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30"/>
      <c r="AD2" s="30"/>
      <c r="AF2" s="18"/>
      <c r="AG2" s="18"/>
      <c r="AH2" s="18"/>
      <c r="AI2" s="18"/>
      <c r="AJ2" s="18"/>
      <c r="AK2" s="18"/>
      <c r="AL2" s="18"/>
      <c r="AM2" s="18"/>
      <c r="AN2" s="18"/>
      <c r="AO2" s="18"/>
      <c r="AP2" s="18"/>
      <c r="AQ2" s="18"/>
      <c r="AR2" s="18"/>
    </row>
    <row r="3" spans="1:44" ht="13.5" customHeight="1" outlineLevel="1" thickBot="1" x14ac:dyDescent="0.3">
      <c r="A3" s="18"/>
      <c r="B3" s="41"/>
      <c r="C3" s="66" t="s">
        <v>0</v>
      </c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8"/>
    </row>
    <row r="4" spans="1:44" ht="10.5" customHeight="1" outlineLevel="1" x14ac:dyDescent="0.25">
      <c r="A4" s="18"/>
      <c r="J4" s="30"/>
      <c r="K4" s="30"/>
      <c r="L4" s="30"/>
      <c r="M4" s="30"/>
      <c r="O4" s="30"/>
      <c r="P4" s="30"/>
      <c r="Q4" s="30"/>
      <c r="R4" s="30"/>
      <c r="S4" s="30"/>
      <c r="T4" s="30"/>
      <c r="U4" s="30"/>
      <c r="V4" s="30"/>
      <c r="W4" s="46" t="s">
        <v>46</v>
      </c>
      <c r="X4" s="47"/>
      <c r="Y4" s="47"/>
      <c r="Z4" s="47"/>
      <c r="AA4" s="47"/>
      <c r="AB4" s="48"/>
      <c r="AC4" s="30"/>
      <c r="AD4" s="30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</row>
    <row r="5" spans="1:44" ht="14.25" customHeight="1" outlineLevel="1" x14ac:dyDescent="0.25">
      <c r="A5" s="18"/>
      <c r="J5" s="30"/>
      <c r="K5" s="30"/>
      <c r="L5" s="30"/>
      <c r="M5" s="30"/>
      <c r="O5" s="30"/>
      <c r="P5" s="30"/>
      <c r="Q5" s="30"/>
      <c r="R5" s="30"/>
      <c r="S5" s="30"/>
      <c r="T5" s="30"/>
      <c r="U5" s="30"/>
      <c r="V5" s="30"/>
      <c r="W5" s="49"/>
      <c r="X5" s="50"/>
      <c r="Y5" s="50"/>
      <c r="Z5" s="50"/>
      <c r="AA5" s="50"/>
      <c r="AB5" s="51"/>
      <c r="AC5" s="30"/>
      <c r="AD5" s="30"/>
      <c r="AF5" s="18"/>
      <c r="AG5" s="18"/>
      <c r="AH5" s="18"/>
      <c r="AI5" s="18"/>
      <c r="AJ5" s="18"/>
      <c r="AK5" s="18"/>
      <c r="AL5" s="18"/>
      <c r="AM5" s="18"/>
      <c r="AN5" s="18"/>
      <c r="AO5" s="18"/>
      <c r="AP5" s="18"/>
      <c r="AQ5" s="18"/>
      <c r="AR5" s="18"/>
    </row>
    <row r="6" spans="1:44" ht="14.25" customHeight="1" outlineLevel="1" x14ac:dyDescent="0.25">
      <c r="A6" s="18"/>
      <c r="J6" s="30"/>
      <c r="K6" s="30"/>
      <c r="L6" s="30"/>
      <c r="M6" s="30"/>
      <c r="O6" s="30"/>
      <c r="P6" s="30"/>
      <c r="Q6" s="30"/>
      <c r="R6" s="30"/>
      <c r="S6" s="30"/>
      <c r="T6" s="30"/>
      <c r="U6" s="30"/>
      <c r="V6" s="30"/>
      <c r="W6" s="52" t="s">
        <v>24</v>
      </c>
      <c r="X6" s="53"/>
      <c r="Y6" s="53"/>
      <c r="Z6" s="53"/>
      <c r="AA6" s="53"/>
      <c r="AB6" s="54"/>
      <c r="AC6" s="30"/>
      <c r="AD6" s="30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</row>
    <row r="7" spans="1:44" ht="14.25" customHeight="1" outlineLevel="1" thickBot="1" x14ac:dyDescent="0.3">
      <c r="A7" s="18"/>
      <c r="J7" s="30"/>
      <c r="K7" s="30"/>
      <c r="L7" s="30"/>
      <c r="M7" s="30"/>
      <c r="O7" s="30"/>
      <c r="P7" s="30"/>
      <c r="Q7" s="30"/>
      <c r="R7" s="30"/>
      <c r="S7" s="30"/>
      <c r="T7" s="30"/>
      <c r="U7" s="30"/>
      <c r="V7" s="30"/>
      <c r="W7" s="55"/>
      <c r="X7" s="56"/>
      <c r="Y7" s="56"/>
      <c r="Z7" s="56"/>
      <c r="AA7" s="56"/>
      <c r="AB7" s="57"/>
      <c r="AC7" s="30"/>
      <c r="AD7" s="30"/>
      <c r="AF7" s="31"/>
      <c r="AG7" s="31"/>
      <c r="AH7" s="31"/>
      <c r="AI7" s="18"/>
      <c r="AJ7" s="18"/>
      <c r="AK7" s="18"/>
      <c r="AL7" s="18"/>
      <c r="AM7" s="18"/>
      <c r="AN7" s="18"/>
      <c r="AO7" s="18"/>
      <c r="AP7" s="18"/>
      <c r="AQ7" s="18"/>
      <c r="AR7" s="18"/>
    </row>
    <row r="8" spans="1:44" ht="12.75" customHeight="1" outlineLevel="1" x14ac:dyDescent="0.25">
      <c r="A8" s="18"/>
      <c r="C8" s="32"/>
      <c r="D8" s="32"/>
      <c r="E8" s="32"/>
      <c r="F8" s="32"/>
      <c r="G8" s="32"/>
      <c r="H8" s="32"/>
      <c r="I8" s="32"/>
      <c r="J8" s="33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5"/>
      <c r="AA8" s="36"/>
      <c r="AB8" s="36"/>
      <c r="AC8" s="36"/>
      <c r="AD8" s="37"/>
      <c r="AE8" s="37"/>
      <c r="AF8" s="9"/>
      <c r="AG8" s="31"/>
      <c r="AH8" s="31"/>
      <c r="AI8" s="18"/>
      <c r="AJ8" s="18"/>
      <c r="AK8" s="18"/>
      <c r="AL8" s="18"/>
      <c r="AM8" s="18"/>
      <c r="AN8" s="18"/>
      <c r="AO8" s="18"/>
      <c r="AP8" s="18"/>
      <c r="AQ8" s="18"/>
      <c r="AR8" s="18"/>
    </row>
    <row r="9" spans="1:44" ht="13.5" customHeight="1" outlineLevel="1" thickBot="1" x14ac:dyDescent="0.3">
      <c r="A9" s="18"/>
      <c r="F9" s="32"/>
      <c r="G9" s="32"/>
      <c r="H9" s="32"/>
      <c r="I9" s="32"/>
      <c r="J9" s="32"/>
      <c r="K9" s="32"/>
      <c r="L9" s="32"/>
      <c r="M9" s="33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4"/>
      <c r="Z9" s="32"/>
      <c r="AA9" s="32"/>
      <c r="AB9" s="32"/>
      <c r="AC9" s="35"/>
      <c r="AD9" s="36"/>
      <c r="AE9" s="36"/>
      <c r="AF9" s="36"/>
      <c r="AG9" s="37"/>
      <c r="AH9" s="37"/>
      <c r="AI9" s="18"/>
      <c r="AJ9" s="18"/>
      <c r="AK9" s="18"/>
      <c r="AL9" s="18"/>
      <c r="AM9" s="18"/>
      <c r="AN9" s="18"/>
      <c r="AO9" s="18"/>
      <c r="AP9" s="18"/>
      <c r="AQ9" s="18"/>
      <c r="AR9" s="18"/>
    </row>
    <row r="10" spans="1:44" ht="17.25" customHeight="1" thickBot="1" x14ac:dyDescent="0.3">
      <c r="A10" s="18"/>
      <c r="B10" s="60" t="s">
        <v>1</v>
      </c>
      <c r="C10" s="60" t="s">
        <v>17</v>
      </c>
      <c r="D10" s="60" t="s">
        <v>2</v>
      </c>
      <c r="E10" s="60" t="s">
        <v>3</v>
      </c>
      <c r="F10" s="60" t="s">
        <v>4</v>
      </c>
      <c r="G10" s="60" t="s">
        <v>5</v>
      </c>
      <c r="H10" s="60" t="s">
        <v>27</v>
      </c>
      <c r="I10" s="60" t="s">
        <v>16</v>
      </c>
      <c r="J10" s="60" t="s">
        <v>28</v>
      </c>
      <c r="K10" s="60" t="s">
        <v>6</v>
      </c>
      <c r="L10" s="60" t="s">
        <v>7</v>
      </c>
      <c r="M10" s="60" t="s">
        <v>29</v>
      </c>
      <c r="N10" s="60" t="s">
        <v>30</v>
      </c>
      <c r="O10" s="68" t="s">
        <v>8</v>
      </c>
      <c r="P10" s="70">
        <v>2018</v>
      </c>
      <c r="Q10" s="71"/>
      <c r="R10" s="72"/>
      <c r="S10" s="70">
        <v>2019</v>
      </c>
      <c r="T10" s="71"/>
      <c r="U10" s="72"/>
      <c r="V10" s="70">
        <v>2020</v>
      </c>
      <c r="W10" s="71"/>
      <c r="X10" s="72"/>
      <c r="Y10" s="60" t="s">
        <v>25</v>
      </c>
      <c r="Z10" s="60" t="s">
        <v>26</v>
      </c>
      <c r="AA10" s="60" t="s">
        <v>11</v>
      </c>
      <c r="AB10" s="60" t="s">
        <v>31</v>
      </c>
      <c r="AC10" s="73"/>
      <c r="AD10" s="31"/>
      <c r="AE10" s="31"/>
      <c r="AF10" s="31"/>
      <c r="AG10" s="18"/>
      <c r="AH10" s="18"/>
      <c r="AI10" s="18"/>
      <c r="AJ10" s="18"/>
      <c r="AK10" s="18"/>
      <c r="AL10" s="18"/>
      <c r="AM10" s="18"/>
      <c r="AN10" s="18"/>
      <c r="AO10" s="18"/>
      <c r="AP10" s="18"/>
      <c r="AQ10" s="18"/>
      <c r="AR10" s="18"/>
    </row>
    <row r="11" spans="1:44" ht="106.5" customHeight="1" thickBot="1" x14ac:dyDescent="0.3">
      <c r="A11" s="18"/>
      <c r="B11" s="61"/>
      <c r="C11" s="61"/>
      <c r="D11" s="61"/>
      <c r="E11" s="61"/>
      <c r="F11" s="61"/>
      <c r="G11" s="61"/>
      <c r="H11" s="61"/>
      <c r="I11" s="61"/>
      <c r="J11" s="61"/>
      <c r="K11" s="61"/>
      <c r="L11" s="61"/>
      <c r="M11" s="61"/>
      <c r="N11" s="61"/>
      <c r="O11" s="69"/>
      <c r="P11" s="40" t="s">
        <v>9</v>
      </c>
      <c r="Q11" s="40" t="s">
        <v>10</v>
      </c>
      <c r="R11" s="39" t="s">
        <v>25</v>
      </c>
      <c r="S11" s="40" t="s">
        <v>9</v>
      </c>
      <c r="T11" s="40" t="s">
        <v>10</v>
      </c>
      <c r="U11" s="39" t="s">
        <v>25</v>
      </c>
      <c r="V11" s="40" t="s">
        <v>9</v>
      </c>
      <c r="W11" s="40" t="s">
        <v>10</v>
      </c>
      <c r="X11" s="39" t="s">
        <v>25</v>
      </c>
      <c r="Y11" s="61"/>
      <c r="Z11" s="61"/>
      <c r="AA11" s="61"/>
      <c r="AB11" s="61"/>
      <c r="AC11" s="73"/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18"/>
      <c r="AO11" s="18"/>
      <c r="AP11" s="18"/>
      <c r="AQ11" s="18"/>
      <c r="AR11" s="18"/>
    </row>
    <row r="12" spans="1:44" ht="12.75" customHeight="1" thickBot="1" x14ac:dyDescent="0.3">
      <c r="A12" s="18"/>
      <c r="B12" s="10">
        <v>1</v>
      </c>
      <c r="C12" s="10">
        <v>2</v>
      </c>
      <c r="D12" s="19">
        <v>3</v>
      </c>
      <c r="E12" s="10">
        <v>4</v>
      </c>
      <c r="F12" s="19">
        <v>5</v>
      </c>
      <c r="G12" s="10">
        <v>6</v>
      </c>
      <c r="H12" s="42">
        <v>7</v>
      </c>
      <c r="I12" s="19">
        <v>8</v>
      </c>
      <c r="J12" s="10">
        <v>9</v>
      </c>
      <c r="K12" s="19">
        <v>10</v>
      </c>
      <c r="L12" s="10">
        <v>11</v>
      </c>
      <c r="M12" s="19">
        <v>12</v>
      </c>
      <c r="N12" s="10">
        <v>13</v>
      </c>
      <c r="O12" s="43">
        <v>14</v>
      </c>
      <c r="P12" s="63">
        <v>15</v>
      </c>
      <c r="Q12" s="64"/>
      <c r="R12" s="64"/>
      <c r="S12" s="64"/>
      <c r="T12" s="64"/>
      <c r="U12" s="64"/>
      <c r="V12" s="64"/>
      <c r="W12" s="64"/>
      <c r="X12" s="65"/>
      <c r="Y12" s="19">
        <v>16</v>
      </c>
      <c r="Z12" s="10">
        <v>17</v>
      </c>
      <c r="AA12" s="19">
        <v>18</v>
      </c>
      <c r="AB12" s="19">
        <v>19</v>
      </c>
      <c r="AC12" s="17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8"/>
      <c r="AR12" s="18"/>
    </row>
    <row r="13" spans="1:44" ht="12.75" customHeight="1" x14ac:dyDescent="0.25">
      <c r="A13" s="18"/>
      <c r="B13" s="11" t="s">
        <v>12</v>
      </c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1"/>
      <c r="AA13" s="21"/>
      <c r="AB13" s="22"/>
      <c r="AC13" s="17"/>
      <c r="AD13" s="18"/>
      <c r="AE13" s="18"/>
      <c r="AF13" s="18"/>
      <c r="AG13" s="18"/>
      <c r="AH13" s="18"/>
      <c r="AI13" s="18"/>
      <c r="AJ13" s="18"/>
      <c r="AK13" s="18"/>
      <c r="AL13" s="18"/>
      <c r="AM13" s="18"/>
      <c r="AN13" s="18"/>
      <c r="AO13" s="18"/>
      <c r="AP13" s="18"/>
      <c r="AQ13" s="18"/>
      <c r="AR13" s="18"/>
    </row>
    <row r="14" spans="1:44" ht="21" customHeight="1" x14ac:dyDescent="0.25">
      <c r="A14" s="18"/>
      <c r="B14" s="58" t="s">
        <v>20</v>
      </c>
      <c r="C14" s="59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12">
        <v>0</v>
      </c>
      <c r="Z14" s="13">
        <v>0</v>
      </c>
      <c r="AA14" s="25"/>
      <c r="AB14" s="5"/>
      <c r="AC14" s="24"/>
      <c r="AD14" s="24"/>
      <c r="AE14" s="24"/>
      <c r="AF14" s="18"/>
      <c r="AG14" s="18"/>
      <c r="AH14" s="18"/>
      <c r="AI14" s="18"/>
      <c r="AJ14" s="18"/>
      <c r="AK14" s="18"/>
      <c r="AL14" s="18"/>
      <c r="AM14" s="18"/>
      <c r="AN14" s="18"/>
      <c r="AO14" s="18"/>
      <c r="AP14" s="18"/>
      <c r="AQ14" s="18"/>
      <c r="AR14" s="18"/>
    </row>
    <row r="15" spans="1:44" ht="18.75" customHeight="1" x14ac:dyDescent="0.25">
      <c r="A15" s="18"/>
      <c r="B15" s="58" t="s">
        <v>13</v>
      </c>
      <c r="C15" s="62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1"/>
      <c r="AA15" s="21"/>
      <c r="AB15" s="5"/>
      <c r="AC15" s="24"/>
      <c r="AD15" s="24"/>
      <c r="AE15" s="24"/>
      <c r="AF15" s="18"/>
      <c r="AG15" s="18"/>
      <c r="AH15" s="18"/>
      <c r="AI15" s="18"/>
      <c r="AJ15" s="18"/>
      <c r="AK15" s="18"/>
      <c r="AL15" s="18"/>
      <c r="AM15" s="18"/>
      <c r="AN15" s="18"/>
      <c r="AO15" s="18"/>
      <c r="AP15" s="18"/>
      <c r="AQ15" s="18"/>
      <c r="AR15" s="18"/>
    </row>
    <row r="16" spans="1:44" ht="210.75" customHeight="1" x14ac:dyDescent="0.25">
      <c r="A16" s="18"/>
      <c r="B16" s="3" t="s">
        <v>23</v>
      </c>
      <c r="C16" s="8" t="s">
        <v>38</v>
      </c>
      <c r="D16" s="4" t="s">
        <v>39</v>
      </c>
      <c r="E16" s="4" t="s">
        <v>39</v>
      </c>
      <c r="F16" s="6" t="s">
        <v>43</v>
      </c>
      <c r="G16" s="6" t="s">
        <v>18</v>
      </c>
      <c r="H16" s="6" t="s">
        <v>33</v>
      </c>
      <c r="I16" s="44">
        <v>0.4</v>
      </c>
      <c r="J16" s="45" t="s">
        <v>48</v>
      </c>
      <c r="K16" s="6" t="s">
        <v>19</v>
      </c>
      <c r="L16" s="4"/>
      <c r="M16" s="7" t="s">
        <v>41</v>
      </c>
      <c r="N16" s="6" t="s">
        <v>32</v>
      </c>
      <c r="O16" s="6"/>
      <c r="P16" s="6">
        <v>1</v>
      </c>
      <c r="Q16" s="6"/>
      <c r="R16" s="1">
        <f>9461077833/1.12</f>
        <v>8447390922.3214273</v>
      </c>
      <c r="S16" s="6">
        <v>1</v>
      </c>
      <c r="T16" s="6"/>
      <c r="U16" s="1">
        <f>17345309343/1.12</f>
        <v>15486883341.964285</v>
      </c>
      <c r="V16" s="6">
        <v>1</v>
      </c>
      <c r="W16" s="6"/>
      <c r="X16" s="1">
        <f>4375660558/1.12</f>
        <v>3906839783.9285712</v>
      </c>
      <c r="Y16" s="1">
        <f>R16+U16+X16</f>
        <v>27841114048.214283</v>
      </c>
      <c r="Z16" s="2">
        <f t="shared" ref="Z16" si="0">Y16+(Y16*12%)</f>
        <v>31182047733.999996</v>
      </c>
      <c r="AA16" s="6"/>
      <c r="AB16" s="5"/>
      <c r="AC16" s="24"/>
      <c r="AD16" s="24"/>
      <c r="AE16" s="24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</row>
    <row r="17" spans="1:44" ht="15.75" customHeight="1" x14ac:dyDescent="0.25">
      <c r="A17" s="18"/>
      <c r="B17" s="58" t="s">
        <v>21</v>
      </c>
      <c r="C17" s="59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12">
        <f>SUM(Y16)</f>
        <v>27841114048.214283</v>
      </c>
      <c r="Z17" s="13">
        <f>SUM(Z16)</f>
        <v>31182047733.999996</v>
      </c>
      <c r="AA17" s="25"/>
      <c r="AB17" s="5"/>
      <c r="AC17" s="24"/>
      <c r="AD17" s="24"/>
      <c r="AE17" s="24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</row>
    <row r="18" spans="1:44" ht="12.75" customHeight="1" x14ac:dyDescent="0.25">
      <c r="A18" s="18"/>
      <c r="B18" s="58" t="s">
        <v>14</v>
      </c>
      <c r="C18" s="62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1"/>
      <c r="AA18" s="21"/>
      <c r="AB18" s="5"/>
      <c r="AC18" s="24"/>
      <c r="AD18" s="24"/>
      <c r="AE18" s="24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</row>
    <row r="19" spans="1:44" ht="164.25" customHeight="1" x14ac:dyDescent="0.25">
      <c r="A19" s="18"/>
      <c r="B19" s="3" t="s">
        <v>35</v>
      </c>
      <c r="C19" s="8" t="s">
        <v>36</v>
      </c>
      <c r="D19" s="4" t="s">
        <v>37</v>
      </c>
      <c r="E19" s="4" t="s">
        <v>37</v>
      </c>
      <c r="F19" s="6" t="s">
        <v>44</v>
      </c>
      <c r="G19" s="6" t="s">
        <v>18</v>
      </c>
      <c r="H19" s="6" t="s">
        <v>33</v>
      </c>
      <c r="I19" s="44">
        <v>1</v>
      </c>
      <c r="J19" s="45" t="s">
        <v>49</v>
      </c>
      <c r="K19" s="6" t="s">
        <v>19</v>
      </c>
      <c r="L19" s="4"/>
      <c r="M19" s="7" t="s">
        <v>41</v>
      </c>
      <c r="N19" s="6" t="s">
        <v>42</v>
      </c>
      <c r="O19" s="6"/>
      <c r="P19" s="6">
        <v>1</v>
      </c>
      <c r="Q19" s="6"/>
      <c r="R19" s="1">
        <f>137648390/1.12</f>
        <v>122900348.2142857</v>
      </c>
      <c r="S19" s="6">
        <v>1</v>
      </c>
      <c r="T19" s="6"/>
      <c r="U19" s="1">
        <f>252355383/1.12</f>
        <v>225317306.24999997</v>
      </c>
      <c r="V19" s="6"/>
      <c r="W19" s="6"/>
      <c r="X19" s="1">
        <f>68824195/1.12</f>
        <v>61450174.107142851</v>
      </c>
      <c r="Y19" s="1">
        <f>R19+U19+X19</f>
        <v>409667828.57142854</v>
      </c>
      <c r="Z19" s="2">
        <f t="shared" ref="Z19" si="1">Y19+(Y19*12%)</f>
        <v>458827967.99999994</v>
      </c>
      <c r="AA19" s="6"/>
      <c r="AB19" s="5"/>
      <c r="AC19" s="24"/>
      <c r="AD19" s="24"/>
      <c r="AE19" s="24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</row>
    <row r="20" spans="1:44" ht="156.75" customHeight="1" x14ac:dyDescent="0.25">
      <c r="A20" s="18"/>
      <c r="B20" s="3" t="s">
        <v>40</v>
      </c>
      <c r="C20" s="8" t="s">
        <v>36</v>
      </c>
      <c r="D20" s="4" t="s">
        <v>37</v>
      </c>
      <c r="E20" s="4" t="s">
        <v>37</v>
      </c>
      <c r="F20" s="6" t="s">
        <v>45</v>
      </c>
      <c r="G20" s="6" t="s">
        <v>18</v>
      </c>
      <c r="H20" s="6" t="s">
        <v>47</v>
      </c>
      <c r="I20" s="44">
        <v>1</v>
      </c>
      <c r="J20" s="45" t="s">
        <v>49</v>
      </c>
      <c r="K20" s="6" t="s">
        <v>19</v>
      </c>
      <c r="L20" s="4"/>
      <c r="M20" s="7" t="s">
        <v>41</v>
      </c>
      <c r="N20" s="6" t="s">
        <v>42</v>
      </c>
      <c r="O20" s="6"/>
      <c r="P20" s="6">
        <v>1</v>
      </c>
      <c r="Q20" s="6"/>
      <c r="R20" s="1">
        <f>47657097/1.12</f>
        <v>42550979.464285709</v>
      </c>
      <c r="S20" s="6">
        <v>1</v>
      </c>
      <c r="T20" s="6"/>
      <c r="U20" s="1">
        <f>87371345/1.12</f>
        <v>78010129.464285702</v>
      </c>
      <c r="V20" s="6"/>
      <c r="W20" s="6"/>
      <c r="X20" s="1">
        <f>23828548/1.12</f>
        <v>21275489.285714284</v>
      </c>
      <c r="Y20" s="1">
        <f>R20+U20+X20</f>
        <v>141836598.21428567</v>
      </c>
      <c r="Z20" s="2">
        <f t="shared" ref="Z20" si="2">Y20+(Y20*12%)</f>
        <v>158856989.99999994</v>
      </c>
      <c r="AA20" s="6"/>
      <c r="AB20" s="5"/>
      <c r="AC20" s="24"/>
      <c r="AD20" s="24"/>
      <c r="AE20" s="24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</row>
    <row r="21" spans="1:44" ht="15" customHeight="1" x14ac:dyDescent="0.25">
      <c r="A21" s="18"/>
      <c r="B21" s="58" t="s">
        <v>22</v>
      </c>
      <c r="C21" s="59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12">
        <f>SUM(Y19:Y20)</f>
        <v>551504426.78571415</v>
      </c>
      <c r="Z21" s="13">
        <f>SUM(Z19:Z20)</f>
        <v>617684957.99999988</v>
      </c>
      <c r="AA21" s="25"/>
      <c r="AB21" s="5"/>
      <c r="AC21" s="24"/>
      <c r="AD21" s="24"/>
      <c r="AE21" s="24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</row>
    <row r="22" spans="1:44" ht="12.75" customHeight="1" x14ac:dyDescent="0.25">
      <c r="A22" s="18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25"/>
      <c r="AA22" s="25"/>
      <c r="AB22" s="5"/>
      <c r="AC22" s="24"/>
      <c r="AD22" s="24"/>
      <c r="AE22" s="24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</row>
    <row r="23" spans="1:44" ht="17.25" customHeight="1" x14ac:dyDescent="0.25">
      <c r="A23" s="18"/>
      <c r="B23" s="38" t="s">
        <v>15</v>
      </c>
      <c r="C23" s="23"/>
      <c r="D23" s="26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12">
        <f>Y21+Y17+Y14</f>
        <v>28392618474.999996</v>
      </c>
      <c r="Z23" s="13">
        <f>Z21+Z17+Z14</f>
        <v>31799732691.999996</v>
      </c>
      <c r="AA23" s="25"/>
      <c r="AB23" s="5"/>
      <c r="AC23" s="24"/>
      <c r="AD23" s="24"/>
      <c r="AE23" s="24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</row>
    <row r="24" spans="1:44" ht="12.75" customHeight="1" x14ac:dyDescent="0.25">
      <c r="A24" s="18"/>
      <c r="B24" s="14"/>
      <c r="C24" s="27"/>
      <c r="D24" s="14"/>
      <c r="E24" s="28"/>
      <c r="F24" s="28"/>
      <c r="G24" s="28"/>
      <c r="H24" s="28"/>
      <c r="I24" s="28"/>
      <c r="J24" s="28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29"/>
      <c r="Z24" s="9"/>
      <c r="AA24" s="9"/>
      <c r="AB24" s="9"/>
      <c r="AE24" s="24"/>
      <c r="AF24" s="24"/>
      <c r="AG24" s="24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</row>
  </sheetData>
  <mergeCells count="32">
    <mergeCell ref="C3:AC3"/>
    <mergeCell ref="B2:AB2"/>
    <mergeCell ref="O10:O11"/>
    <mergeCell ref="G10:G11"/>
    <mergeCell ref="I10:I11"/>
    <mergeCell ref="J10:J11"/>
    <mergeCell ref="K10:K11"/>
    <mergeCell ref="P10:R10"/>
    <mergeCell ref="S10:U10"/>
    <mergeCell ref="V10:X10"/>
    <mergeCell ref="H10:H11"/>
    <mergeCell ref="AC10:AC11"/>
    <mergeCell ref="Y10:Y11"/>
    <mergeCell ref="Z10:Z11"/>
    <mergeCell ref="AA10:AA11"/>
    <mergeCell ref="AB10:AB11"/>
    <mergeCell ref="W4:AB5"/>
    <mergeCell ref="W6:AB7"/>
    <mergeCell ref="B21:C21"/>
    <mergeCell ref="F10:F11"/>
    <mergeCell ref="B10:B11"/>
    <mergeCell ref="C10:C11"/>
    <mergeCell ref="D10:D11"/>
    <mergeCell ref="E10:E11"/>
    <mergeCell ref="B17:C17"/>
    <mergeCell ref="B18:C18"/>
    <mergeCell ref="P12:X12"/>
    <mergeCell ref="B14:C14"/>
    <mergeCell ref="B15:C15"/>
    <mergeCell ref="L10:L11"/>
    <mergeCell ref="M10:M11"/>
    <mergeCell ref="N10:N11"/>
  </mergeCells>
  <pageMargins left="0.23622047244094491" right="0.23622047244094491" top="0.35433070866141736" bottom="0.35433070866141736" header="0.31496062992125984" footer="0.31496062992125984"/>
  <pageSetup paperSize="9" scale="39" orientation="landscape" r:id="rId1"/>
  <colBreaks count="1" manualBreakCount="1">
    <brk id="3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ПЗ 2018</vt:lpstr>
      <vt:lpstr>'ПЗ 2018'!Область_печати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Арман Карабаев</cp:lastModifiedBy>
  <cp:lastPrinted>2019-01-08T11:09:45Z</cp:lastPrinted>
  <dcterms:created xsi:type="dcterms:W3CDTF">2016-02-08T03:45:04Z</dcterms:created>
  <dcterms:modified xsi:type="dcterms:W3CDTF">2019-01-08T11:10:40Z</dcterms:modified>
</cp:coreProperties>
</file>